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Grants\Guidelines &amp; Materials\OMIF 2025-26\GMD\"/>
    </mc:Choice>
  </mc:AlternateContent>
  <bookViews>
    <workbookView xWindow="0" yWindow="0" windowWidth="25200" windowHeight="11685" tabRatio="760"/>
  </bookViews>
  <sheets>
    <sheet name="Instructions" sheetId="16" r:id="rId1"/>
    <sheet name="Budget Summary" sheetId="7" r:id="rId2"/>
    <sheet name="Budget - Activity 1" sheetId="1" r:id="rId3"/>
    <sheet name="Budget - Activity 2" sheetId="12" r:id="rId4"/>
    <sheet name="Budget - Activity 3" sheetId="13" r:id="rId5"/>
    <sheet name="Budget - Activity 4" sheetId="14" r:id="rId6"/>
    <sheet name="Budget - Activity 5" sheetId="15" r:id="rId7"/>
  </sheets>
  <definedNames>
    <definedName name="int_cum1">0</definedName>
    <definedName name="int_cum2">0</definedName>
    <definedName name="int_frng_cutoff_0">0</definedName>
    <definedName name="int_frng_cutoff_1">0</definedName>
    <definedName name="int_frng_cutoff_10">0</definedName>
    <definedName name="int_frng_cutoff_11">0</definedName>
    <definedName name="int_frng_cutoff_12">0</definedName>
    <definedName name="int_frng_cutoff_13">0</definedName>
    <definedName name="int_frng_cutoff_14">0</definedName>
    <definedName name="int_frng_cutoff_15">0</definedName>
    <definedName name="int_frng_cutoff_16">0</definedName>
    <definedName name="int_frng_cutoff_17">0</definedName>
    <definedName name="int_frng_cutoff_18">0</definedName>
    <definedName name="int_frng_cutoff_19">0</definedName>
    <definedName name="int_frng_cutoff_2">0</definedName>
    <definedName name="int_frng_cutoff_20">0</definedName>
    <definedName name="int_frng_cutoff_21">0</definedName>
    <definedName name="int_frng_cutoff_22">0</definedName>
    <definedName name="int_frng_cutoff_23">0</definedName>
    <definedName name="int_frng_cutoff_24">0</definedName>
    <definedName name="int_frng_cutoff_25">0</definedName>
    <definedName name="int_frng_cutoff_26">0</definedName>
    <definedName name="int_frng_cutoff_27">0</definedName>
    <definedName name="int_frng_cutoff_28">0</definedName>
    <definedName name="int_frng_cutoff_29">0</definedName>
    <definedName name="int_frng_cutoff_3">0</definedName>
    <definedName name="int_frng_cutoff_30">0</definedName>
    <definedName name="int_frng_cutoff_31">0</definedName>
    <definedName name="int_frng_cutoff_32">0</definedName>
    <definedName name="int_frng_cutoff_33">0</definedName>
    <definedName name="int_frng_cutoff_34">0</definedName>
    <definedName name="int_frng_cutoff_35">0</definedName>
    <definedName name="int_frng_cutoff_36">0</definedName>
    <definedName name="int_frng_cutoff_37">0</definedName>
    <definedName name="int_frng_cutoff_38">0</definedName>
    <definedName name="int_frng_cutoff_39">0</definedName>
    <definedName name="int_frng_cutoff_4">0</definedName>
    <definedName name="int_frng_cutoff_5">0</definedName>
    <definedName name="int_frng_cutoff_6">0</definedName>
    <definedName name="int_frng_cutoff_7">0</definedName>
    <definedName name="int_frng_cutoff_8">0</definedName>
    <definedName name="int_frng_cutoff_9">0</definedName>
    <definedName name="int_frng_rate_0">0</definedName>
    <definedName name="int_frng_rate_1">0</definedName>
    <definedName name="int_frng_rate_10">0</definedName>
    <definedName name="int_frng_rate_11">0</definedName>
    <definedName name="int_frng_rate_12">0</definedName>
    <definedName name="int_frng_rate_13">0</definedName>
    <definedName name="int_frng_rate_14">0</definedName>
    <definedName name="int_frng_rate_15">0</definedName>
    <definedName name="int_frng_rate_16">0</definedName>
    <definedName name="int_frng_rate_17">0</definedName>
    <definedName name="int_frng_rate_18">0</definedName>
    <definedName name="int_frng_rate_19">0</definedName>
    <definedName name="int_frng_rate_2">0</definedName>
    <definedName name="int_frng_rate_20">0</definedName>
    <definedName name="int_frng_rate_21">0</definedName>
    <definedName name="int_frng_rate_22">0</definedName>
    <definedName name="int_frng_rate_23">0</definedName>
    <definedName name="int_frng_rate_24">0</definedName>
    <definedName name="int_frng_rate_25">0</definedName>
    <definedName name="int_frng_rate_26">0</definedName>
    <definedName name="int_frng_rate_27">0</definedName>
    <definedName name="int_frng_rate_28">0</definedName>
    <definedName name="int_frng_rate_29">0</definedName>
    <definedName name="int_frng_rate_3">0</definedName>
    <definedName name="int_frng_rate_30">0</definedName>
    <definedName name="int_frng_rate_31">0</definedName>
    <definedName name="int_frng_rate_32">0</definedName>
    <definedName name="int_frng_rate_33">0</definedName>
    <definedName name="int_frng_rate_34">0</definedName>
    <definedName name="int_frng_rate_35">0</definedName>
    <definedName name="int_frng_rate_36">0</definedName>
    <definedName name="int_frng_rate_37">0</definedName>
    <definedName name="int_frng_rate_38">0</definedName>
    <definedName name="int_frng_rate_39">0</definedName>
    <definedName name="int_frng_rate_4">0</definedName>
    <definedName name="int_frng_rate_5">0</definedName>
    <definedName name="int_frng_rate_6">0</definedName>
    <definedName name="int_frng_rate_7">0</definedName>
    <definedName name="int_frng_rate_8">0</definedName>
    <definedName name="int_frng_rate_9">0</definedName>
    <definedName name="int_major">0</definedName>
    <definedName name="int_minor">90</definedName>
    <definedName name="int_recalc_flg">0</definedName>
    <definedName name="int_revision">6</definedName>
    <definedName name="_xlnm.Print_Area" localSheetId="2">'Budget - Activity 1'!$A$1:$E$45</definedName>
    <definedName name="_xlnm.Print_Area" localSheetId="3">'Budget - Activity 2'!$A$1:$E$45</definedName>
    <definedName name="_xlnm.Print_Area" localSheetId="4">'Budget - Activity 3'!$A$1:$E$45</definedName>
    <definedName name="_xlnm.Print_Area" localSheetId="5">'Budget - Activity 4'!$A$1:$E$45</definedName>
    <definedName name="_xlnm.Print_Area" localSheetId="6">'Budget - Activity 5'!$A$1:$E$45</definedName>
    <definedName name="_xlnm.Print_Area" localSheetId="1">'Budget Summary'!$A$1:$F$24</definedName>
    <definedName name="_xlnm.Print_Area" localSheetId="0">Instructions!$A$1:$A$7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5" l="1"/>
  <c r="D44" i="14"/>
  <c r="D44" i="13"/>
  <c r="D44" i="1"/>
  <c r="D44" i="12"/>
  <c r="D36" i="15"/>
  <c r="D35" i="15"/>
  <c r="D34" i="15"/>
  <c r="D31" i="15"/>
  <c r="D30" i="15"/>
  <c r="D29" i="15"/>
  <c r="D26" i="15"/>
  <c r="D25" i="15"/>
  <c r="D24" i="15"/>
  <c r="D22" i="15"/>
  <c r="D16" i="15"/>
  <c r="D36" i="14"/>
  <c r="D35" i="14"/>
  <c r="D34" i="14"/>
  <c r="D31" i="14"/>
  <c r="D30" i="14"/>
  <c r="D29" i="14"/>
  <c r="D26" i="14"/>
  <c r="D25" i="14"/>
  <c r="D24" i="14"/>
  <c r="D22" i="14"/>
  <c r="D16" i="14"/>
  <c r="D36" i="13"/>
  <c r="D35" i="13"/>
  <c r="D34" i="13"/>
  <c r="D31" i="13"/>
  <c r="D30" i="13"/>
  <c r="D29" i="13"/>
  <c r="D26" i="13"/>
  <c r="D25" i="13"/>
  <c r="D24" i="13"/>
  <c r="D22" i="13"/>
  <c r="D16" i="13"/>
  <c r="D36" i="12"/>
  <c r="D35" i="12"/>
  <c r="D34" i="12"/>
  <c r="D31" i="12"/>
  <c r="D30" i="12"/>
  <c r="D29" i="12"/>
  <c r="D26" i="12"/>
  <c r="D25" i="12"/>
  <c r="D24" i="12"/>
  <c r="D22" i="12"/>
  <c r="D16" i="12"/>
  <c r="D36" i="1"/>
  <c r="D35" i="1"/>
  <c r="D34" i="1"/>
  <c r="D31" i="1"/>
  <c r="D30" i="1"/>
  <c r="D29" i="1"/>
  <c r="D26" i="1"/>
  <c r="D25" i="1"/>
  <c r="D24" i="1"/>
  <c r="D22" i="1"/>
  <c r="D16" i="1"/>
  <c r="D27" i="15"/>
  <c r="D32" i="14"/>
  <c r="D27" i="14"/>
  <c r="D37" i="15"/>
  <c r="D32" i="15"/>
  <c r="D37" i="14"/>
  <c r="D27" i="1"/>
  <c r="D37" i="13"/>
  <c r="D37" i="1"/>
  <c r="D32" i="1"/>
  <c r="D32" i="12"/>
  <c r="D27" i="12"/>
  <c r="D37" i="12"/>
  <c r="D32" i="13"/>
  <c r="D27" i="13"/>
  <c r="E16" i="7"/>
  <c r="E15" i="7"/>
  <c r="E14" i="7"/>
  <c r="E13" i="7"/>
  <c r="D16" i="7"/>
  <c r="D15" i="7"/>
  <c r="D14" i="7"/>
  <c r="D13" i="7"/>
  <c r="C16" i="7"/>
  <c r="C15" i="7"/>
  <c r="C14" i="7"/>
  <c r="C13" i="7"/>
  <c r="B16" i="7"/>
  <c r="B15" i="7"/>
  <c r="B14" i="7"/>
  <c r="B13" i="7"/>
  <c r="B12" i="7"/>
  <c r="E12" i="7"/>
  <c r="D12" i="7"/>
  <c r="C12" i="7"/>
  <c r="B2" i="15"/>
  <c r="B2" i="14"/>
  <c r="B2" i="13"/>
  <c r="B2" i="12"/>
  <c r="D45" i="14"/>
  <c r="F15" i="7"/>
  <c r="D45" i="13"/>
  <c r="F14" i="7"/>
  <c r="D45" i="15"/>
  <c r="F16" i="7"/>
  <c r="D45" i="1"/>
  <c r="D45" i="12"/>
  <c r="F13" i="7"/>
  <c r="B2" i="1"/>
  <c r="F12" i="7"/>
  <c r="F17" i="7"/>
  <c r="F18" i="7"/>
  <c r="F7" i="7"/>
  <c r="F8" i="7"/>
</calcChain>
</file>

<file path=xl/sharedStrings.xml><?xml version="1.0" encoding="utf-8"?>
<sst xmlns="http://schemas.openxmlformats.org/spreadsheetml/2006/main" count="272" uniqueCount="69">
  <si>
    <t>Registration Fee - Company Representative #1</t>
  </si>
  <si>
    <t>Registration Fee - Company Representative #2</t>
  </si>
  <si>
    <t>Flight - Company Representative #1</t>
  </si>
  <si>
    <t>Flight - Company Representative #2</t>
  </si>
  <si>
    <t>Flight - Company Representative #3</t>
  </si>
  <si>
    <t>Hotel - Company Representative #1</t>
  </si>
  <si>
    <t>Hotel - Company Representative #2</t>
  </si>
  <si>
    <t>Hotel - Company Representative #3</t>
  </si>
  <si>
    <t>Per Diem Costs - Company Representative #1</t>
  </si>
  <si>
    <t>Per Diem Costs - Company Representative #2</t>
  </si>
  <si>
    <t>Per Diem Costs - Company Representative #3</t>
  </si>
  <si>
    <t>Registration Fee - Company Representative #3</t>
  </si>
  <si>
    <t>Other</t>
  </si>
  <si>
    <t>Instructions:</t>
  </si>
  <si>
    <t>BUDGET SUMMARY</t>
  </si>
  <si>
    <t>TAB NAME</t>
  </si>
  <si>
    <t>ACTIVITY NAME</t>
  </si>
  <si>
    <t>ACTIVITY DATES</t>
  </si>
  <si>
    <t>TRAVEL DATES</t>
  </si>
  <si>
    <t>TOTAL</t>
  </si>
  <si>
    <t>Budget - Activity 1</t>
  </si>
  <si>
    <t>Budget - Activity 2</t>
  </si>
  <si>
    <t>Budget - Activity 3</t>
  </si>
  <si>
    <t>Budget - Activity 4</t>
  </si>
  <si>
    <t>Budget - Activity 5</t>
  </si>
  <si>
    <t>TOTAL OF ALL ACTIVITIES</t>
  </si>
  <si>
    <t>FOOTNOTES:</t>
  </si>
  <si>
    <t>Eligible Expenses Include:</t>
  </si>
  <si>
    <t>Ineligible Expenses Include:</t>
  </si>
  <si>
    <t>Local Transportation</t>
  </si>
  <si>
    <t>ACTIVITY 1</t>
  </si>
  <si>
    <t>EXPENSES</t>
  </si>
  <si>
    <t>Rate</t>
  </si>
  <si>
    <t>No. of Nights</t>
  </si>
  <si>
    <t>No. of Days</t>
  </si>
  <si>
    <t>DESCRIPTION OF EXPENSES</t>
  </si>
  <si>
    <t>SUBTOTAL</t>
  </si>
  <si>
    <t>Per Diem - Domestic</t>
  </si>
  <si>
    <t>Per Diem - International</t>
  </si>
  <si>
    <t>ACTIVITY 2</t>
  </si>
  <si>
    <t>ACTIVITY 3</t>
  </si>
  <si>
    <t>ACTIVITY 4</t>
  </si>
  <si>
    <t>ACTIVITY 5</t>
  </si>
  <si>
    <t>Accommodation Expenses</t>
  </si>
  <si>
    <t>Travel Expenses</t>
  </si>
  <si>
    <t>Please find the list of worksheet tabs below:</t>
  </si>
  <si>
    <t>Upon completion, this document must be uploaded to the Online Application Portal (OAP) as part of your Music Industry Initiatives: Global Market Development for Music Managers application.</t>
  </si>
  <si>
    <r>
      <t xml:space="preserve">-Please complete GREEN cells. The rest of this worksheet is self-populated upon completing </t>
    </r>
    <r>
      <rPr>
        <b/>
        <i/>
        <sz val="12"/>
        <rFont val="Arial"/>
        <family val="2"/>
      </rPr>
      <t xml:space="preserve">Budget - Activity X </t>
    </r>
    <r>
      <rPr>
        <sz val="12"/>
        <rFont val="Arial"/>
        <family val="2"/>
      </rPr>
      <t>tab(s)</t>
    </r>
    <r>
      <rPr>
        <i/>
        <sz val="12"/>
        <rFont val="Arial"/>
        <family val="2"/>
      </rPr>
      <t xml:space="preserve">.
-Please proceed to the budget worksheet for each activity in </t>
    </r>
    <r>
      <rPr>
        <b/>
        <i/>
        <sz val="12"/>
        <rFont val="Arial"/>
        <family val="2"/>
      </rPr>
      <t xml:space="preserve">Budget - Activity X </t>
    </r>
    <r>
      <rPr>
        <i/>
        <sz val="12"/>
        <rFont val="Arial"/>
        <family val="2"/>
      </rPr>
      <t>tab.</t>
    </r>
  </si>
  <si>
    <r>
      <t xml:space="preserve">1. </t>
    </r>
    <r>
      <rPr>
        <b/>
        <i/>
        <sz val="12"/>
        <rFont val="Arial"/>
        <family val="2"/>
      </rPr>
      <t>Budget Summary</t>
    </r>
    <r>
      <rPr>
        <sz val="12"/>
        <rFont val="Arial"/>
        <family val="2"/>
      </rPr>
      <t xml:space="preserve">: Please complete GREEN cells. The rest of this worksheet is self-populated upon completing budget worksheet for each activity in </t>
    </r>
    <r>
      <rPr>
        <b/>
        <i/>
        <sz val="12"/>
        <rFont val="Arial"/>
        <family val="2"/>
      </rPr>
      <t xml:space="preserve">Budget - Activity X </t>
    </r>
    <r>
      <rPr>
        <sz val="12"/>
        <rFont val="Arial"/>
        <family val="2"/>
      </rPr>
      <t>tab(s).</t>
    </r>
  </si>
  <si>
    <t>50% OF ALL ACTIVITIES</t>
  </si>
  <si>
    <t>Company Name:</t>
  </si>
  <si>
    <t>COMPANY REPRESENTATIVE(S) AND TITLE(S)</t>
  </si>
  <si>
    <t>Registration Expenses</t>
  </si>
  <si>
    <t>Marketing Materials/Global Audience Development Initiatives</t>
  </si>
  <si>
    <t>MII:GLOBAL MARKET DEVELOPMENT REQUEST (FOR MUSIC MANAGERS)</t>
  </si>
  <si>
    <r>
      <t xml:space="preserve">2. </t>
    </r>
    <r>
      <rPr>
        <b/>
        <i/>
        <sz val="12"/>
        <rFont val="Arial"/>
        <family val="2"/>
      </rPr>
      <t>Budget - Activity X</t>
    </r>
    <r>
      <rPr>
        <sz val="12"/>
        <rFont val="Arial"/>
        <family val="2"/>
      </rPr>
      <t>: Please complete GREEN cells. You may add row(s), if needed. All other information will be self-populated.</t>
    </r>
  </si>
  <si>
    <t>GLOBAL MARKET DEVELOPMENT FOR MUSIC MANAGERS
BUDGET - ACTIVITY 1</t>
  </si>
  <si>
    <t>GLOBAL MARKET DEVELOPMENT FOR MUSIC MANAGERS
BUDGET - ACTIVITY 2</t>
  </si>
  <si>
    <t>GLOBAL MARKET DEVELOPMENT FOR MUSIC MANAGERS
BUDGET - ACTIVITY 3</t>
  </si>
  <si>
    <t>GLOBAL MARKET DEVELOPMENT FOR MUSIC MANAGERS
BUDGET - ACTIVITY 4</t>
  </si>
  <si>
    <t>GLOBAL MARKET DEVELOPMENT FOR MUSIC MANAGERS
BUDGET - ACTIVITY 5</t>
  </si>
  <si>
    <t>Global Market Development Request</t>
  </si>
  <si>
    <t>Applicant's Maximum Global Market Development Request</t>
  </si>
  <si>
    <t>TEST: Applicants may apply for up to 50% of all eligible expenses, limited to a maximum of $10,000 as outlined in the Global Market Development for Music Managers Guidelines.</t>
  </si>
  <si>
    <t>• Travel Costs - Including flight and local transportation. Air travel should be budgeted at economy rates and should reflect the costs of booking at least 30 days in advance of travel. All travel must originate in Ontario, unless approved otherwise by Ontario Creates.
• Accommodation Costs - Hotel expenses are capped at $600/night and should be at moderate per night rates and should reflect the average for the travel destination/activity.
• Per Diems - Capped at C$75/day for domestic travel and C$100/day for international travel (including daily meals and incidentals). 
• Registration - Including registration and participation expenses.                                                                                                               
• Marketing Materials - Including design, production and shipping material specifically created for the proposed activities. Capped at 30% of the total costs.
• Global Audience Development Initiatives.</t>
  </si>
  <si>
    <t>• Hospitality and entertainment costs.
• Core business costs such as design and printing of business cards.
• Communications costs such as mobile phone fees, long distance fees, etc.
• Costs associated with ineligible company representatives and/or additional representatives over and above the cap for this program.</t>
  </si>
  <si>
    <t>-Please complete GREEN cells.
-You may add row(s), if needed.
-Please refer to the Global Market Development for Music Managers Guidelines for details regarding eligible and ineligible expenses.</t>
  </si>
  <si>
    <t>2025-2026 GLOBAL MARKET DEVELOPMENT FOR MUSIC MANAGERS
INSTRUCTIONS FOR ACTIVITY BUDGET TEMPLATE</t>
  </si>
  <si>
    <t>2025-2026 GLOBAL MARKET DEVELOPMENT FOR MUSIC MANAGERS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</si>
</sst>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409]mmmm\ d\,\ yyyy;@"/>
    <numFmt numFmtId="166" formatCode="&quot;$&quot;#,##0"/>
  </numFmts>
  <fonts count="18" x14ac:knownFonts="1">
    <font>
      <sz val="10"/>
      <name val="Arial"/>
    </font>
    <font>
      <sz val="10"/>
      <name val="Arial"/>
      <family val="2"/>
    </font>
    <font>
      <sz val="8"/>
      <name val="Arial"/>
      <family val="2"/>
    </font>
    <font>
      <b/>
      <sz val="16"/>
      <color theme="0"/>
      <name val="Arial"/>
      <family val="2"/>
    </font>
    <font>
      <sz val="12"/>
      <name val="Arial"/>
      <family val="2"/>
    </font>
    <font>
      <b/>
      <sz val="12"/>
      <color theme="0"/>
      <name val="Arial"/>
      <family val="2"/>
    </font>
    <font>
      <b/>
      <sz val="12"/>
      <name val="Arial"/>
      <family val="2"/>
    </font>
    <font>
      <b/>
      <i/>
      <sz val="12"/>
      <name val="Arial"/>
      <family val="2"/>
    </font>
    <font>
      <i/>
      <sz val="12"/>
      <name val="Arial"/>
      <family val="2"/>
    </font>
    <font>
      <b/>
      <sz val="14"/>
      <color theme="0"/>
      <name val="Arial"/>
      <family val="2"/>
    </font>
    <font>
      <b/>
      <sz val="14"/>
      <name val="Arial"/>
      <family val="2"/>
    </font>
    <font>
      <b/>
      <i/>
      <sz val="14"/>
      <color theme="0"/>
      <name val="Arial"/>
      <family val="2"/>
    </font>
    <font>
      <sz val="16"/>
      <color theme="0"/>
      <name val="Arial"/>
      <family val="2"/>
    </font>
    <font>
      <u/>
      <sz val="12"/>
      <name val="Arial"/>
      <family val="2"/>
    </font>
    <font>
      <sz val="12"/>
      <color theme="0"/>
      <name val="Arial"/>
      <family val="2"/>
    </font>
    <font>
      <sz val="12"/>
      <color rgb="FFFF0000"/>
      <name val="Arial"/>
      <family val="2"/>
    </font>
    <font>
      <b/>
      <sz val="12"/>
      <name val="Arial"/>
      <family val="2"/>
    </font>
    <font>
      <b/>
      <sz val="12"/>
      <name val="Arial"/>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dotted">
        <color indexed="64"/>
      </bottom>
      <diagonal/>
    </border>
    <border>
      <left/>
      <right/>
      <top/>
      <bottom style="dotted">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auto="1"/>
      </top>
      <bottom style="thin">
        <color auto="1"/>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s>
  <cellStyleXfs count="6">
    <xf numFmtId="49" fontId="0" fillId="0" borderId="0"/>
    <xf numFmtId="12" fontId="1" fillId="0" borderId="0" applyFont="0" applyFill="0" applyProtection="0"/>
    <xf numFmtId="0" fontId="1" fillId="0" borderId="0"/>
    <xf numFmtId="49" fontId="1" fillId="0" borderId="0"/>
    <xf numFmtId="44" fontId="1" fillId="0" borderId="0" applyFont="0" applyFill="0" applyBorder="0" applyAlignment="0" applyProtection="0"/>
    <xf numFmtId="0" fontId="1" fillId="0" borderId="0"/>
  </cellStyleXfs>
  <cellXfs count="204">
    <xf numFmtId="49" fontId="0" fillId="0" borderId="0" xfId="0"/>
    <xf numFmtId="49" fontId="10" fillId="0" borderId="0" xfId="0" applyFont="1" applyFill="1" applyAlignment="1" applyProtection="1">
      <alignment vertical="center"/>
      <protection locked="0"/>
    </xf>
    <xf numFmtId="49" fontId="6" fillId="0" borderId="0" xfId="0" applyFont="1" applyAlignment="1" applyProtection="1">
      <alignment horizontal="left" vertical="center"/>
      <protection locked="0"/>
    </xf>
    <xf numFmtId="49" fontId="4" fillId="0" borderId="0" xfId="0" applyFont="1" applyAlignment="1" applyProtection="1">
      <alignment horizontal="left" vertical="center"/>
      <protection locked="0"/>
    </xf>
    <xf numFmtId="49" fontId="4" fillId="0" borderId="0" xfId="0" applyFont="1" applyAlignment="1" applyProtection="1">
      <alignment vertical="center"/>
      <protection locked="0"/>
    </xf>
    <xf numFmtId="49" fontId="4" fillId="0" borderId="0" xfId="0" applyFont="1" applyFill="1" applyAlignment="1" applyProtection="1">
      <alignment vertical="center"/>
      <protection locked="0"/>
    </xf>
    <xf numFmtId="49" fontId="4" fillId="0" borderId="0" xfId="0" applyFont="1" applyBorder="1" applyAlignment="1" applyProtection="1">
      <alignment vertical="center"/>
      <protection locked="0"/>
    </xf>
    <xf numFmtId="0" fontId="4" fillId="3" borderId="7" xfId="0" applyNumberFormat="1" applyFont="1" applyFill="1" applyBorder="1" applyAlignment="1" applyProtection="1">
      <alignment vertical="center"/>
    </xf>
    <xf numFmtId="0" fontId="4" fillId="3" borderId="30" xfId="0" applyNumberFormat="1" applyFont="1" applyFill="1" applyBorder="1" applyAlignment="1" applyProtection="1">
      <alignment vertical="center"/>
    </xf>
    <xf numFmtId="0" fontId="12" fillId="0" borderId="0" xfId="2" applyFont="1" applyFill="1" applyBorder="1" applyProtection="1">
      <protection hidden="1"/>
    </xf>
    <xf numFmtId="0" fontId="13" fillId="0" borderId="38" xfId="2" applyFont="1" applyBorder="1" applyAlignment="1" applyProtection="1">
      <protection hidden="1"/>
    </xf>
    <xf numFmtId="0" fontId="4" fillId="0" borderId="0" xfId="2" applyFont="1" applyProtection="1">
      <protection hidden="1"/>
    </xf>
    <xf numFmtId="0" fontId="4" fillId="0" borderId="38" xfId="2" applyFont="1" applyBorder="1" applyAlignment="1" applyProtection="1">
      <protection hidden="1"/>
    </xf>
    <xf numFmtId="0" fontId="4" fillId="0" borderId="0" xfId="2" applyFont="1" applyAlignment="1" applyProtection="1">
      <alignment vertical="center"/>
      <protection hidden="1"/>
    </xf>
    <xf numFmtId="0" fontId="6" fillId="0" borderId="38" xfId="2" applyFont="1" applyBorder="1" applyAlignment="1" applyProtection="1">
      <protection hidden="1"/>
    </xf>
    <xf numFmtId="0" fontId="6" fillId="0" borderId="0" xfId="2" applyFont="1" applyProtection="1">
      <protection hidden="1"/>
    </xf>
    <xf numFmtId="0" fontId="1" fillId="0" borderId="39" xfId="2" applyBorder="1" applyAlignment="1" applyProtection="1">
      <protection hidden="1"/>
    </xf>
    <xf numFmtId="0" fontId="1" fillId="0" borderId="0" xfId="2" applyProtection="1">
      <protection hidden="1"/>
    </xf>
    <xf numFmtId="0" fontId="3" fillId="5" borderId="37" xfId="2" applyFont="1" applyFill="1" applyBorder="1" applyAlignment="1" applyProtection="1">
      <alignment horizontal="center" vertical="center" wrapText="1"/>
      <protection hidden="1"/>
    </xf>
    <xf numFmtId="49" fontId="10" fillId="2" borderId="8" xfId="0" applyFont="1" applyFill="1" applyBorder="1" applyAlignment="1" applyProtection="1">
      <alignment vertical="center"/>
      <protection hidden="1"/>
    </xf>
    <xf numFmtId="49" fontId="4" fillId="0" borderId="0" xfId="0" applyFont="1" applyAlignment="1" applyProtection="1">
      <alignment vertical="center"/>
      <protection hidden="1"/>
    </xf>
    <xf numFmtId="49" fontId="7" fillId="0" borderId="8" xfId="0" applyFont="1" applyBorder="1" applyAlignment="1" applyProtection="1">
      <alignment vertical="center"/>
      <protection hidden="1"/>
    </xf>
    <xf numFmtId="166" fontId="6" fillId="0" borderId="13" xfId="1" applyNumberFormat="1" applyFont="1" applyFill="1" applyBorder="1" applyAlignment="1" applyProtection="1">
      <alignment horizontal="center" vertical="center"/>
      <protection hidden="1"/>
    </xf>
    <xf numFmtId="164" fontId="6" fillId="4" borderId="8" xfId="0" applyNumberFormat="1" applyFont="1" applyFill="1" applyBorder="1" applyAlignment="1" applyProtection="1">
      <alignment horizontal="center" vertical="center" wrapText="1"/>
      <protection hidden="1"/>
    </xf>
    <xf numFmtId="49" fontId="6" fillId="4" borderId="1" xfId="0" applyFont="1" applyFill="1" applyBorder="1" applyAlignment="1" applyProtection="1">
      <alignment horizontal="center" vertical="center" wrapText="1"/>
      <protection hidden="1"/>
    </xf>
    <xf numFmtId="164" fontId="6" fillId="4" borderId="1" xfId="0" applyNumberFormat="1" applyFont="1" applyFill="1" applyBorder="1" applyAlignment="1" applyProtection="1">
      <alignment horizontal="center" vertical="center" wrapText="1"/>
      <protection hidden="1"/>
    </xf>
    <xf numFmtId="164" fontId="6" fillId="4" borderId="13" xfId="0" applyNumberFormat="1" applyFont="1" applyFill="1" applyBorder="1" applyAlignment="1" applyProtection="1">
      <alignment horizontal="center" vertical="center" wrapText="1"/>
      <protection hidden="1"/>
    </xf>
    <xf numFmtId="49" fontId="4" fillId="0" borderId="0" xfId="0" applyFont="1" applyAlignment="1" applyProtection="1">
      <alignment vertical="center" wrapText="1"/>
      <protection hidden="1"/>
    </xf>
    <xf numFmtId="49" fontId="4" fillId="0" borderId="8" xfId="0" applyFont="1" applyFill="1" applyBorder="1" applyAlignment="1" applyProtection="1">
      <alignment horizontal="center" vertical="center" wrapText="1"/>
      <protection hidden="1"/>
    </xf>
    <xf numFmtId="0" fontId="4" fillId="0" borderId="1" xfId="0" applyNumberFormat="1" applyFont="1" applyFill="1" applyBorder="1" applyAlignment="1" applyProtection="1">
      <alignment horizontal="center" vertical="center" wrapText="1"/>
      <protection hidden="1"/>
    </xf>
    <xf numFmtId="165" fontId="4" fillId="0" borderId="1" xfId="0" applyNumberFormat="1" applyFont="1" applyFill="1" applyBorder="1" applyAlignment="1" applyProtection="1">
      <alignment horizontal="center" vertical="center" wrapText="1"/>
      <protection hidden="1"/>
    </xf>
    <xf numFmtId="44" fontId="4" fillId="0" borderId="13" xfId="0" applyNumberFormat="1" applyFont="1" applyFill="1" applyBorder="1" applyAlignment="1" applyProtection="1">
      <alignment horizontal="center" vertical="center"/>
      <protection hidden="1"/>
    </xf>
    <xf numFmtId="49" fontId="4" fillId="4" borderId="8" xfId="0" applyFont="1" applyFill="1" applyBorder="1" applyAlignment="1" applyProtection="1">
      <alignment horizontal="center" vertical="center"/>
      <protection hidden="1"/>
    </xf>
    <xf numFmtId="44" fontId="4" fillId="4" borderId="13" xfId="0" applyNumberFormat="1" applyFont="1" applyFill="1" applyBorder="1" applyAlignment="1" applyProtection="1">
      <alignment horizontal="center" vertical="center"/>
      <protection hidden="1"/>
    </xf>
    <xf numFmtId="49" fontId="4" fillId="0" borderId="8" xfId="0" applyFont="1" applyFill="1" applyBorder="1" applyAlignment="1" applyProtection="1">
      <alignment horizontal="center" vertical="center"/>
      <protection hidden="1"/>
    </xf>
    <xf numFmtId="44" fontId="6" fillId="4" borderId="13" xfId="0" applyNumberFormat="1" applyFont="1" applyFill="1" applyBorder="1" applyAlignment="1" applyProtection="1">
      <alignment vertical="center"/>
      <protection hidden="1"/>
    </xf>
    <xf numFmtId="164" fontId="6" fillId="2" borderId="15" xfId="0" applyNumberFormat="1" applyFont="1" applyFill="1" applyBorder="1" applyAlignment="1" applyProtection="1">
      <alignment horizontal="left" vertical="center" wrapText="1"/>
      <protection hidden="1"/>
    </xf>
    <xf numFmtId="164" fontId="6" fillId="2" borderId="2" xfId="0" applyNumberFormat="1" applyFont="1" applyFill="1" applyBorder="1" applyAlignment="1" applyProtection="1">
      <alignment horizontal="left" vertical="center" wrapText="1"/>
      <protection hidden="1"/>
    </xf>
    <xf numFmtId="166" fontId="6" fillId="0" borderId="16" xfId="1" applyNumberFormat="1" applyFont="1" applyFill="1" applyBorder="1" applyAlignment="1" applyProtection="1">
      <alignment horizontal="right" vertical="center"/>
      <protection hidden="1"/>
    </xf>
    <xf numFmtId="49" fontId="4" fillId="0" borderId="0" xfId="0" applyFont="1" applyBorder="1" applyAlignment="1" applyProtection="1">
      <alignment vertical="center"/>
      <protection hidden="1"/>
    </xf>
    <xf numFmtId="44" fontId="6" fillId="3" borderId="13" xfId="1" applyNumberFormat="1" applyFont="1" applyFill="1" applyBorder="1" applyAlignment="1" applyProtection="1">
      <alignment horizontal="center" vertical="center"/>
      <protection locked="0"/>
    </xf>
    <xf numFmtId="44" fontId="6" fillId="0" borderId="13" xfId="1" applyNumberFormat="1" applyFont="1" applyFill="1" applyBorder="1" applyAlignment="1" applyProtection="1">
      <alignment horizontal="center" vertical="center"/>
      <protection hidden="1"/>
    </xf>
    <xf numFmtId="49" fontId="10" fillId="2" borderId="8" xfId="0" applyFont="1" applyFill="1" applyBorder="1" applyAlignment="1" applyProtection="1">
      <alignment vertical="center"/>
    </xf>
    <xf numFmtId="164" fontId="7" fillId="0" borderId="33" xfId="0" applyNumberFormat="1" applyFont="1" applyBorder="1" applyAlignment="1" applyProtection="1">
      <alignment vertical="center" wrapText="1"/>
    </xf>
    <xf numFmtId="164" fontId="6" fillId="0" borderId="8" xfId="0" applyNumberFormat="1" applyFont="1" applyFill="1" applyBorder="1" applyAlignment="1" applyProtection="1">
      <alignment horizontal="left" vertical="center"/>
    </xf>
    <xf numFmtId="164" fontId="10" fillId="4" borderId="12" xfId="0" applyNumberFormat="1" applyFont="1" applyFill="1" applyBorder="1" applyAlignment="1" applyProtection="1">
      <alignment horizontal="center" vertical="center"/>
    </xf>
    <xf numFmtId="164" fontId="10" fillId="4" borderId="11" xfId="0" applyNumberFormat="1" applyFont="1" applyFill="1" applyBorder="1" applyAlignment="1" applyProtection="1">
      <alignment horizontal="center" vertical="center"/>
    </xf>
    <xf numFmtId="0" fontId="4" fillId="3" borderId="6" xfId="0" applyNumberFormat="1" applyFont="1" applyFill="1" applyBorder="1" applyAlignment="1" applyProtection="1">
      <alignment vertical="center"/>
      <protection locked="0"/>
    </xf>
    <xf numFmtId="165" fontId="4" fillId="3" borderId="6" xfId="0" applyNumberFormat="1" applyFont="1" applyFill="1" applyBorder="1" applyAlignment="1" applyProtection="1">
      <alignment horizontal="left" vertical="center"/>
      <protection locked="0"/>
    </xf>
    <xf numFmtId="44" fontId="5" fillId="5" borderId="11" xfId="4" applyFont="1" applyFill="1" applyBorder="1" applyAlignment="1" applyProtection="1">
      <alignment horizontal="center" vertical="center"/>
    </xf>
    <xf numFmtId="164" fontId="5" fillId="5" borderId="1" xfId="3" applyNumberFormat="1" applyFont="1" applyFill="1" applyBorder="1" applyAlignment="1" applyProtection="1">
      <alignment horizontal="center" vertical="center"/>
    </xf>
    <xf numFmtId="3" fontId="5" fillId="5" borderId="1" xfId="3" applyNumberFormat="1" applyFont="1" applyFill="1" applyBorder="1" applyAlignment="1" applyProtection="1">
      <alignment horizontal="center" vertical="center"/>
    </xf>
    <xf numFmtId="49" fontId="4" fillId="0" borderId="22" xfId="3" applyFont="1" applyFill="1" applyBorder="1" applyAlignment="1" applyProtection="1">
      <alignment horizontal="left" vertical="center" wrapText="1"/>
      <protection locked="0"/>
    </xf>
    <xf numFmtId="44" fontId="6" fillId="0" borderId="23" xfId="4" applyFont="1" applyFill="1" applyBorder="1" applyAlignment="1" applyProtection="1">
      <alignment horizontal="center" vertical="center"/>
      <protection locked="0"/>
    </xf>
    <xf numFmtId="49" fontId="4" fillId="0" borderId="24" xfId="3" applyFont="1" applyFill="1" applyBorder="1" applyAlignment="1" applyProtection="1">
      <alignment horizontal="left" vertical="center" wrapText="1"/>
      <protection locked="0"/>
    </xf>
    <xf numFmtId="44" fontId="6" fillId="0" borderId="25" xfId="4" applyFont="1" applyFill="1" applyBorder="1" applyAlignment="1" applyProtection="1">
      <alignment horizontal="center" vertical="center"/>
      <protection locked="0"/>
    </xf>
    <xf numFmtId="49" fontId="4" fillId="0" borderId="52" xfId="3" applyFont="1" applyFill="1" applyBorder="1" applyAlignment="1" applyProtection="1">
      <alignment horizontal="left" vertical="center" wrapText="1"/>
      <protection locked="0"/>
    </xf>
    <xf numFmtId="49" fontId="4" fillId="4" borderId="3" xfId="3" applyFont="1" applyFill="1" applyBorder="1" applyAlignment="1" applyProtection="1">
      <alignment vertical="center" wrapText="1"/>
    </xf>
    <xf numFmtId="49" fontId="4" fillId="4" borderId="4" xfId="0" applyNumberFormat="1" applyFont="1" applyFill="1" applyBorder="1" applyAlignment="1" applyProtection="1">
      <alignment vertical="center" wrapText="1"/>
    </xf>
    <xf numFmtId="49" fontId="4" fillId="4" borderId="5" xfId="0" applyNumberFormat="1" applyFont="1" applyFill="1" applyBorder="1" applyAlignment="1" applyProtection="1">
      <alignment vertical="center" wrapText="1"/>
    </xf>
    <xf numFmtId="164" fontId="5" fillId="5" borderId="54" xfId="3" applyNumberFormat="1" applyFont="1" applyFill="1" applyBorder="1" applyAlignment="1" applyProtection="1">
      <alignment horizontal="left" vertical="center"/>
    </xf>
    <xf numFmtId="164" fontId="5" fillId="5" borderId="55" xfId="3" applyNumberFormat="1" applyFont="1" applyFill="1" applyBorder="1" applyAlignment="1" applyProtection="1">
      <alignment horizontal="center" vertical="center"/>
    </xf>
    <xf numFmtId="3" fontId="5" fillId="5" borderId="55" xfId="3" applyNumberFormat="1" applyFont="1" applyFill="1" applyBorder="1" applyAlignment="1" applyProtection="1">
      <alignment horizontal="center" vertical="center"/>
    </xf>
    <xf numFmtId="49" fontId="4" fillId="0" borderId="22" xfId="3" applyFont="1" applyFill="1" applyBorder="1" applyAlignment="1" applyProtection="1">
      <alignment horizontal="left" vertical="center"/>
      <protection locked="0"/>
    </xf>
    <xf numFmtId="49" fontId="4" fillId="0" borderId="56" xfId="3" applyFont="1" applyFill="1" applyBorder="1" applyAlignment="1" applyProtection="1">
      <alignment horizontal="left" vertical="center"/>
      <protection locked="0"/>
    </xf>
    <xf numFmtId="44" fontId="6" fillId="4" borderId="40" xfId="0" applyNumberFormat="1" applyFont="1" applyFill="1" applyBorder="1" applyAlignment="1" applyProtection="1">
      <alignment horizontal="center" vertical="center"/>
    </xf>
    <xf numFmtId="164" fontId="5" fillId="5" borderId="59" xfId="3" applyNumberFormat="1" applyFont="1" applyFill="1" applyBorder="1" applyAlignment="1" applyProtection="1">
      <alignment vertical="center"/>
    </xf>
    <xf numFmtId="44" fontId="14" fillId="5" borderId="60" xfId="4" applyFont="1" applyFill="1" applyBorder="1" applyAlignment="1" applyProtection="1">
      <alignment horizontal="center" vertical="center"/>
    </xf>
    <xf numFmtId="44" fontId="14" fillId="5" borderId="55" xfId="4" applyFont="1" applyFill="1" applyBorder="1" applyAlignment="1" applyProtection="1">
      <alignment horizontal="center" vertical="center"/>
    </xf>
    <xf numFmtId="44" fontId="6" fillId="3" borderId="41" xfId="4" applyFont="1" applyFill="1" applyBorder="1" applyAlignment="1" applyProtection="1">
      <alignment horizontal="center" vertical="center"/>
      <protection locked="0"/>
    </xf>
    <xf numFmtId="44" fontId="6" fillId="3" borderId="26" xfId="4" applyFont="1" applyFill="1" applyBorder="1" applyAlignment="1" applyProtection="1">
      <alignment horizontal="center" vertical="center"/>
      <protection locked="0"/>
    </xf>
    <xf numFmtId="44" fontId="6" fillId="3" borderId="23" xfId="4" applyFont="1" applyFill="1" applyBorder="1" applyAlignment="1" applyProtection="1">
      <alignment horizontal="center" vertical="center"/>
      <protection locked="0"/>
    </xf>
    <xf numFmtId="44" fontId="6" fillId="3" borderId="25" xfId="4" applyFont="1" applyFill="1" applyBorder="1" applyAlignment="1" applyProtection="1">
      <alignment horizontal="center" vertical="center"/>
      <protection locked="0"/>
    </xf>
    <xf numFmtId="1" fontId="4" fillId="3" borderId="23" xfId="3" applyNumberFormat="1" applyFont="1" applyFill="1" applyBorder="1" applyAlignment="1" applyProtection="1">
      <alignment horizontal="center" vertical="center" wrapText="1"/>
      <protection locked="0"/>
    </xf>
    <xf numFmtId="1" fontId="4" fillId="3" borderId="25" xfId="3" applyNumberFormat="1" applyFont="1" applyFill="1" applyBorder="1" applyAlignment="1" applyProtection="1">
      <alignment horizontal="center" vertical="center" wrapText="1"/>
      <protection locked="0"/>
    </xf>
    <xf numFmtId="1" fontId="4" fillId="3" borderId="57" xfId="3" applyNumberFormat="1" applyFont="1" applyFill="1" applyBorder="1" applyAlignment="1" applyProtection="1">
      <alignment horizontal="center" vertical="center" wrapText="1"/>
      <protection locked="0"/>
    </xf>
    <xf numFmtId="0" fontId="4" fillId="3" borderId="23" xfId="5" applyFont="1" applyFill="1" applyBorder="1" applyAlignment="1" applyProtection="1">
      <alignment horizontal="left" vertical="center" wrapText="1"/>
      <protection locked="0"/>
    </xf>
    <xf numFmtId="0" fontId="4" fillId="3" borderId="25" xfId="5" applyFont="1" applyFill="1" applyBorder="1" applyAlignment="1" applyProtection="1">
      <alignment horizontal="left" vertical="center" wrapText="1"/>
      <protection locked="0"/>
    </xf>
    <xf numFmtId="0" fontId="6" fillId="4" borderId="58" xfId="5" applyFont="1" applyFill="1" applyBorder="1" applyAlignment="1" applyProtection="1">
      <alignment horizontal="left" vertical="center" wrapText="1"/>
    </xf>
    <xf numFmtId="0" fontId="14" fillId="5" borderId="11" xfId="5" applyFont="1" applyFill="1" applyBorder="1" applyAlignment="1" applyProtection="1">
      <alignment horizontal="left" vertical="center" wrapText="1"/>
    </xf>
    <xf numFmtId="44" fontId="6" fillId="3" borderId="23" xfId="4" applyFont="1" applyFill="1" applyBorder="1" applyAlignment="1" applyProtection="1">
      <alignment horizontal="left" vertical="center" wrapText="1"/>
      <protection locked="0"/>
    </xf>
    <xf numFmtId="44" fontId="6" fillId="3" borderId="25" xfId="4" applyFont="1" applyFill="1" applyBorder="1" applyAlignment="1" applyProtection="1">
      <alignment horizontal="left" vertical="center" wrapText="1"/>
      <protection locked="0"/>
    </xf>
    <xf numFmtId="44" fontId="5" fillId="5" borderId="55" xfId="4" applyFont="1" applyFill="1" applyBorder="1" applyAlignment="1" applyProtection="1">
      <alignment horizontal="center" vertical="center"/>
    </xf>
    <xf numFmtId="0" fontId="14" fillId="5" borderId="62" xfId="5" applyFont="1" applyFill="1" applyBorder="1" applyAlignment="1" applyProtection="1">
      <alignment horizontal="left" vertical="center" wrapText="1"/>
    </xf>
    <xf numFmtId="0" fontId="4" fillId="3" borderId="31" xfId="5" applyFont="1" applyFill="1" applyBorder="1" applyAlignment="1" applyProtection="1">
      <alignment horizontal="left" vertical="center" wrapText="1"/>
      <protection locked="0"/>
    </xf>
    <xf numFmtId="0" fontId="4" fillId="3" borderId="32" xfId="5" applyFont="1" applyFill="1" applyBorder="1" applyAlignment="1" applyProtection="1">
      <alignment horizontal="left" vertical="center" wrapText="1"/>
      <protection locked="0"/>
    </xf>
    <xf numFmtId="49" fontId="4" fillId="4" borderId="14" xfId="3" applyFont="1" applyFill="1" applyBorder="1" applyAlignment="1" applyProtection="1">
      <alignment vertical="center" wrapText="1"/>
    </xf>
    <xf numFmtId="0" fontId="6" fillId="4" borderId="65" xfId="5" applyFont="1" applyFill="1" applyBorder="1" applyAlignment="1" applyProtection="1">
      <alignment horizontal="left" vertical="center" wrapText="1"/>
    </xf>
    <xf numFmtId="44" fontId="6" fillId="3" borderId="67" xfId="4" applyFont="1" applyFill="1" applyBorder="1" applyAlignment="1" applyProtection="1">
      <alignment horizontal="center" vertical="center"/>
      <protection locked="0"/>
    </xf>
    <xf numFmtId="0" fontId="4" fillId="3" borderId="66" xfId="5" applyFont="1" applyFill="1" applyBorder="1" applyAlignment="1" applyProtection="1">
      <alignment horizontal="left" vertical="center" wrapText="1"/>
      <protection locked="0"/>
    </xf>
    <xf numFmtId="44" fontId="4" fillId="3" borderId="23" xfId="3" applyNumberFormat="1" applyFont="1" applyFill="1" applyBorder="1" applyAlignment="1" applyProtection="1">
      <alignment horizontal="left" vertical="center" wrapText="1"/>
      <protection locked="0"/>
    </xf>
    <xf numFmtId="44" fontId="4" fillId="3" borderId="25" xfId="3" applyNumberFormat="1" applyFont="1" applyFill="1" applyBorder="1" applyAlignment="1" applyProtection="1">
      <alignment horizontal="left" vertical="center" wrapText="1"/>
      <protection locked="0"/>
    </xf>
    <xf numFmtId="44" fontId="4" fillId="3" borderId="53" xfId="3" applyNumberFormat="1" applyFont="1" applyFill="1" applyBorder="1" applyAlignment="1" applyProtection="1">
      <alignment horizontal="left" vertical="center" wrapText="1"/>
      <protection locked="0"/>
    </xf>
    <xf numFmtId="44" fontId="4" fillId="0" borderId="23" xfId="3" applyNumberFormat="1" applyFont="1" applyFill="1" applyBorder="1" applyAlignment="1" applyProtection="1">
      <alignment horizontal="left" vertical="center" wrapText="1"/>
      <protection locked="0"/>
    </xf>
    <xf numFmtId="44" fontId="4" fillId="0" borderId="25" xfId="3" applyNumberFormat="1" applyFont="1" applyFill="1" applyBorder="1" applyAlignment="1" applyProtection="1">
      <alignment horizontal="left" vertical="center" wrapText="1"/>
      <protection locked="0"/>
    </xf>
    <xf numFmtId="44" fontId="4" fillId="0" borderId="57" xfId="3" applyNumberFormat="1" applyFont="1" applyFill="1" applyBorder="1" applyAlignment="1" applyProtection="1">
      <alignment horizontal="left" vertical="center" wrapText="1"/>
      <protection locked="0"/>
    </xf>
    <xf numFmtId="49" fontId="15" fillId="0" borderId="0" xfId="0" applyFont="1" applyAlignment="1" applyProtection="1">
      <alignment vertical="center"/>
      <protection hidden="1"/>
    </xf>
    <xf numFmtId="164" fontId="6" fillId="0" borderId="19" xfId="0" applyNumberFormat="1" applyFont="1" applyFill="1" applyBorder="1" applyAlignment="1" applyProtection="1">
      <alignment horizontal="left" vertical="center"/>
    </xf>
    <xf numFmtId="44" fontId="16" fillId="3" borderId="26" xfId="4" applyFont="1" applyFill="1" applyBorder="1" applyAlignment="1" applyProtection="1">
      <alignment horizontal="center" vertical="center"/>
      <protection locked="0"/>
    </xf>
    <xf numFmtId="44" fontId="16" fillId="3" borderId="72" xfId="4" applyFont="1" applyFill="1" applyBorder="1" applyAlignment="1" applyProtection="1">
      <alignment horizontal="center" vertical="center"/>
      <protection locked="0"/>
    </xf>
    <xf numFmtId="44" fontId="6" fillId="3" borderId="71" xfId="4" applyFont="1" applyFill="1" applyBorder="1" applyAlignment="1" applyProtection="1">
      <alignment horizontal="center" vertical="center"/>
      <protection locked="0"/>
    </xf>
    <xf numFmtId="44" fontId="16" fillId="3" borderId="73" xfId="4" applyFont="1" applyFill="1" applyBorder="1" applyAlignment="1" applyProtection="1">
      <alignment horizontal="center" vertical="center"/>
      <protection locked="0"/>
    </xf>
    <xf numFmtId="164" fontId="6" fillId="0" borderId="59" xfId="0" applyNumberFormat="1" applyFont="1" applyFill="1" applyBorder="1" applyAlignment="1" applyProtection="1">
      <alignment horizontal="left" vertical="center"/>
    </xf>
    <xf numFmtId="44" fontId="6" fillId="4" borderId="1" xfId="4" applyFont="1" applyFill="1" applyBorder="1" applyAlignment="1" applyProtection="1">
      <alignment horizontal="center" vertical="center"/>
    </xf>
    <xf numFmtId="44" fontId="6" fillId="4" borderId="1" xfId="4" applyFont="1" applyFill="1" applyBorder="1" applyAlignment="1" applyProtection="1">
      <alignment horizontal="left" vertical="center" wrapText="1"/>
    </xf>
    <xf numFmtId="164" fontId="5" fillId="5" borderId="1" xfId="3" applyNumberFormat="1" applyFont="1" applyFill="1" applyBorder="1" applyAlignment="1" applyProtection="1">
      <alignment vertical="center"/>
    </xf>
    <xf numFmtId="44" fontId="14" fillId="5" borderId="1" xfId="4" applyFont="1" applyFill="1" applyBorder="1" applyAlignment="1" applyProtection="1">
      <alignment horizontal="center" vertical="center"/>
    </xf>
    <xf numFmtId="44" fontId="5" fillId="5" borderId="1" xfId="4" applyFont="1" applyFill="1" applyBorder="1" applyAlignment="1" applyProtection="1">
      <alignment horizontal="center" vertical="center"/>
    </xf>
    <xf numFmtId="0" fontId="14" fillId="5" borderId="1" xfId="5" applyFont="1" applyFill="1" applyBorder="1" applyAlignment="1" applyProtection="1">
      <alignment horizontal="left" vertical="center" wrapText="1"/>
    </xf>
    <xf numFmtId="0" fontId="6" fillId="4" borderId="1" xfId="5" applyFont="1" applyFill="1" applyBorder="1" applyAlignment="1" applyProtection="1">
      <alignment horizontal="left" vertical="center" wrapText="1"/>
    </xf>
    <xf numFmtId="44" fontId="6" fillId="4" borderId="1" xfId="0" applyNumberFormat="1" applyFont="1" applyFill="1" applyBorder="1" applyAlignment="1" applyProtection="1">
      <alignment horizontal="center" vertical="center"/>
    </xf>
    <xf numFmtId="164" fontId="5" fillId="5" borderId="1" xfId="3" applyNumberFormat="1" applyFont="1" applyFill="1" applyBorder="1" applyAlignment="1" applyProtection="1">
      <alignment horizontal="left" vertical="center"/>
    </xf>
    <xf numFmtId="49" fontId="4" fillId="4" borderId="74" xfId="3" applyFont="1" applyFill="1" applyBorder="1" applyAlignment="1" applyProtection="1">
      <alignment vertical="center" wrapText="1"/>
    </xf>
    <xf numFmtId="49" fontId="4" fillId="4" borderId="2" xfId="0" applyNumberFormat="1" applyFont="1" applyFill="1" applyBorder="1" applyAlignment="1" applyProtection="1">
      <alignment vertical="center" wrapText="1"/>
    </xf>
    <xf numFmtId="49" fontId="4" fillId="4" borderId="40" xfId="0" applyNumberFormat="1" applyFont="1" applyFill="1" applyBorder="1" applyAlignment="1" applyProtection="1">
      <alignment vertical="center" wrapText="1"/>
    </xf>
    <xf numFmtId="49" fontId="4" fillId="4" borderId="15" xfId="3" applyFont="1" applyFill="1" applyBorder="1" applyAlignment="1" applyProtection="1">
      <alignment vertical="center" wrapText="1"/>
    </xf>
    <xf numFmtId="44" fontId="9" fillId="5" borderId="1" xfId="4" applyFont="1" applyFill="1" applyBorder="1" applyAlignment="1" applyProtection="1">
      <alignment horizontal="center" vertical="center"/>
    </xf>
    <xf numFmtId="0" fontId="9" fillId="5" borderId="1" xfId="5" applyFont="1" applyFill="1" applyBorder="1" applyAlignment="1" applyProtection="1">
      <alignment horizontal="left" vertical="center" wrapText="1"/>
    </xf>
    <xf numFmtId="44" fontId="16" fillId="4" borderId="1" xfId="0" applyNumberFormat="1" applyFont="1" applyFill="1" applyBorder="1" applyAlignment="1" applyProtection="1">
      <alignment horizontal="center" vertical="center"/>
    </xf>
    <xf numFmtId="49" fontId="4" fillId="0" borderId="0" xfId="0" applyFont="1" applyFill="1" applyAlignment="1" applyProtection="1">
      <alignment vertical="center"/>
      <protection hidden="1"/>
    </xf>
    <xf numFmtId="164" fontId="10" fillId="4" borderId="79" xfId="0" applyNumberFormat="1" applyFont="1" applyFill="1" applyBorder="1" applyAlignment="1" applyProtection="1">
      <alignment horizontal="center" vertical="center"/>
    </xf>
    <xf numFmtId="164" fontId="10" fillId="4" borderId="78"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wrapText="1"/>
      <protection hidden="1"/>
    </xf>
    <xf numFmtId="165" fontId="4" fillId="4" borderId="1" xfId="0" applyNumberFormat="1" applyFont="1" applyFill="1" applyBorder="1" applyAlignment="1" applyProtection="1">
      <alignment horizontal="center" vertical="center" wrapText="1"/>
      <protection hidden="1"/>
    </xf>
    <xf numFmtId="44" fontId="17" fillId="4" borderId="1" xfId="0" applyNumberFormat="1" applyFont="1" applyFill="1" applyBorder="1" applyAlignment="1" applyProtection="1">
      <alignment horizontal="center" vertical="center"/>
    </xf>
    <xf numFmtId="164" fontId="6" fillId="2" borderId="14" xfId="0" applyNumberFormat="1" applyFont="1" applyFill="1" applyBorder="1" applyAlignment="1" applyProtection="1">
      <alignment horizontal="left" vertical="center" wrapText="1"/>
      <protection hidden="1"/>
    </xf>
    <xf numFmtId="164" fontId="6" fillId="2" borderId="4" xfId="0" applyNumberFormat="1" applyFont="1" applyFill="1" applyBorder="1" applyAlignment="1" applyProtection="1">
      <alignment horizontal="left" vertical="center" wrapText="1"/>
      <protection hidden="1"/>
    </xf>
    <xf numFmtId="164" fontId="6" fillId="2" borderId="5" xfId="0" applyNumberFormat="1" applyFont="1" applyFill="1" applyBorder="1" applyAlignment="1" applyProtection="1">
      <alignment horizontal="left" vertical="center" wrapText="1"/>
      <protection hidden="1"/>
    </xf>
    <xf numFmtId="164" fontId="6" fillId="4" borderId="8" xfId="0" applyNumberFormat="1" applyFont="1" applyFill="1" applyBorder="1" applyAlignment="1" applyProtection="1">
      <alignment vertical="center"/>
      <protection hidden="1"/>
    </xf>
    <xf numFmtId="164" fontId="6" fillId="4" borderId="1" xfId="0" applyNumberFormat="1" applyFont="1" applyFill="1" applyBorder="1" applyAlignment="1" applyProtection="1">
      <alignment vertical="center"/>
      <protection hidden="1"/>
    </xf>
    <xf numFmtId="164" fontId="6" fillId="4" borderId="8" xfId="0" applyNumberFormat="1" applyFont="1" applyFill="1" applyBorder="1" applyAlignment="1" applyProtection="1">
      <alignment vertical="center" wrapText="1"/>
      <protection hidden="1"/>
    </xf>
    <xf numFmtId="164" fontId="6" fillId="4" borderId="1" xfId="0" applyNumberFormat="1" applyFont="1" applyFill="1" applyBorder="1" applyAlignment="1" applyProtection="1">
      <alignment vertical="center" wrapText="1"/>
      <protection hidden="1"/>
    </xf>
    <xf numFmtId="164" fontId="6" fillId="4" borderId="13" xfId="0" applyNumberFormat="1" applyFont="1" applyFill="1" applyBorder="1" applyAlignment="1" applyProtection="1">
      <alignment vertical="center" wrapText="1"/>
      <protection hidden="1"/>
    </xf>
    <xf numFmtId="164" fontId="4" fillId="0" borderId="19" xfId="0" applyNumberFormat="1" applyFont="1" applyFill="1" applyBorder="1" applyAlignment="1" applyProtection="1">
      <alignment horizontal="left" wrapText="1"/>
      <protection hidden="1"/>
    </xf>
    <xf numFmtId="164" fontId="4" fillId="0" borderId="20" xfId="0" applyNumberFormat="1" applyFont="1" applyFill="1" applyBorder="1" applyAlignment="1" applyProtection="1">
      <alignment horizontal="left" wrapText="1"/>
      <protection hidden="1"/>
    </xf>
    <xf numFmtId="164" fontId="4" fillId="0" borderId="21" xfId="0" applyNumberFormat="1" applyFont="1" applyFill="1" applyBorder="1" applyAlignment="1" applyProtection="1">
      <alignment horizontal="left" wrapText="1"/>
      <protection hidden="1"/>
    </xf>
    <xf numFmtId="49" fontId="3" fillId="5" borderId="10" xfId="0" applyFont="1" applyFill="1" applyBorder="1" applyAlignment="1" applyProtection="1">
      <alignment horizontal="center" vertical="center" wrapText="1"/>
      <protection hidden="1"/>
    </xf>
    <xf numFmtId="49" fontId="3" fillId="5" borderId="11" xfId="0" applyFont="1" applyFill="1" applyBorder="1" applyAlignment="1" applyProtection="1">
      <alignment horizontal="center" vertical="center"/>
      <protection hidden="1"/>
    </xf>
    <xf numFmtId="49" fontId="3" fillId="5" borderId="12" xfId="0" applyFont="1" applyFill="1" applyBorder="1" applyAlignment="1" applyProtection="1">
      <alignment horizontal="center" vertical="center"/>
      <protection hidden="1"/>
    </xf>
    <xf numFmtId="164" fontId="4" fillId="0" borderId="8" xfId="0" applyNumberFormat="1" applyFont="1" applyBorder="1" applyAlignment="1" applyProtection="1">
      <alignment horizontal="left" vertical="center" wrapText="1"/>
      <protection hidden="1"/>
    </xf>
    <xf numFmtId="164" fontId="4" fillId="0" borderId="1" xfId="0" applyNumberFormat="1" applyFont="1" applyBorder="1" applyAlignment="1" applyProtection="1">
      <alignment horizontal="left" vertical="center" wrapText="1"/>
      <protection hidden="1"/>
    </xf>
    <xf numFmtId="164" fontId="4" fillId="0" borderId="13" xfId="0" applyNumberFormat="1" applyFont="1" applyBorder="1" applyAlignment="1" applyProtection="1">
      <alignment horizontal="left" vertical="center" wrapText="1"/>
      <protection hidden="1"/>
    </xf>
    <xf numFmtId="164" fontId="6" fillId="4" borderId="13" xfId="0" applyNumberFormat="1" applyFont="1" applyFill="1" applyBorder="1" applyAlignment="1" applyProtection="1">
      <alignment vertical="center"/>
      <protection hidden="1"/>
    </xf>
    <xf numFmtId="164" fontId="6" fillId="2" borderId="8" xfId="0" applyNumberFormat="1" applyFont="1" applyFill="1" applyBorder="1" applyAlignment="1" applyProtection="1">
      <alignment horizontal="left" vertical="center" wrapText="1"/>
      <protection hidden="1"/>
    </xf>
    <xf numFmtId="164" fontId="6" fillId="2" borderId="1" xfId="0" applyNumberFormat="1" applyFont="1" applyFill="1" applyBorder="1" applyAlignment="1" applyProtection="1">
      <alignment horizontal="left" vertical="center" wrapText="1"/>
      <protection hidden="1"/>
    </xf>
    <xf numFmtId="164" fontId="4" fillId="0" borderId="14" xfId="0" applyNumberFormat="1" applyFont="1" applyFill="1" applyBorder="1" applyAlignment="1" applyProtection="1">
      <alignment horizontal="center" vertical="center"/>
      <protection hidden="1"/>
    </xf>
    <xf numFmtId="164" fontId="4" fillId="0" borderId="4" xfId="0" applyNumberFormat="1" applyFont="1" applyFill="1" applyBorder="1" applyAlignment="1" applyProtection="1">
      <alignment horizontal="center" vertical="center"/>
      <protection hidden="1"/>
    </xf>
    <xf numFmtId="164" fontId="4" fillId="0" borderId="9" xfId="0" applyNumberFormat="1" applyFont="1" applyFill="1" applyBorder="1" applyAlignment="1" applyProtection="1">
      <alignment horizontal="center" vertical="center"/>
      <protection hidden="1"/>
    </xf>
    <xf numFmtId="0" fontId="6" fillId="3" borderId="1" xfId="0" applyNumberFormat="1" applyFont="1" applyFill="1" applyBorder="1" applyAlignment="1" applyProtection="1">
      <alignment horizontal="left" vertical="center"/>
      <protection locked="0"/>
    </xf>
    <xf numFmtId="0" fontId="6" fillId="3" borderId="13" xfId="0" applyNumberFormat="1" applyFont="1" applyFill="1" applyBorder="1" applyAlignment="1" applyProtection="1">
      <alignment horizontal="left" vertical="center"/>
      <protection locked="0"/>
    </xf>
    <xf numFmtId="164" fontId="6" fillId="2" borderId="8" xfId="0" applyNumberFormat="1" applyFont="1" applyFill="1" applyBorder="1" applyAlignment="1" applyProtection="1">
      <alignment vertical="center" wrapText="1"/>
      <protection hidden="1"/>
    </xf>
    <xf numFmtId="164" fontId="6" fillId="2" borderId="1" xfId="0" applyNumberFormat="1" applyFont="1" applyFill="1" applyBorder="1" applyAlignment="1" applyProtection="1">
      <alignment vertical="center" wrapText="1"/>
      <protection hidden="1"/>
    </xf>
    <xf numFmtId="164" fontId="8" fillId="0" borderId="1" xfId="0" quotePrefix="1" applyNumberFormat="1" applyFont="1" applyBorder="1" applyAlignment="1" applyProtection="1">
      <alignment horizontal="left" vertical="center" wrapText="1"/>
      <protection hidden="1"/>
    </xf>
    <xf numFmtId="164" fontId="8" fillId="0" borderId="1" xfId="0" applyNumberFormat="1" applyFont="1" applyBorder="1" applyAlignment="1" applyProtection="1">
      <alignment horizontal="left" vertical="center" wrapText="1"/>
      <protection hidden="1"/>
    </xf>
    <xf numFmtId="164" fontId="8" fillId="0" borderId="13" xfId="0" applyNumberFormat="1" applyFont="1" applyBorder="1" applyAlignment="1" applyProtection="1">
      <alignment horizontal="left" vertical="center" wrapText="1"/>
      <protection hidden="1"/>
    </xf>
    <xf numFmtId="164" fontId="11" fillId="5" borderId="14" xfId="0" applyNumberFormat="1" applyFont="1" applyFill="1" applyBorder="1" applyAlignment="1" applyProtection="1">
      <alignment horizontal="left" vertical="center"/>
      <protection hidden="1"/>
    </xf>
    <xf numFmtId="164" fontId="11" fillId="5" borderId="4" xfId="0" applyNumberFormat="1" applyFont="1" applyFill="1" applyBorder="1" applyAlignment="1" applyProtection="1">
      <alignment horizontal="left" vertical="center"/>
      <protection hidden="1"/>
    </xf>
    <xf numFmtId="164" fontId="11" fillId="5" borderId="9" xfId="0" applyNumberFormat="1" applyFont="1" applyFill="1" applyBorder="1" applyAlignment="1" applyProtection="1">
      <alignment horizontal="left" vertical="center"/>
      <protection hidden="1"/>
    </xf>
    <xf numFmtId="49" fontId="3" fillId="5" borderId="27" xfId="0" applyFont="1" applyFill="1" applyBorder="1" applyAlignment="1" applyProtection="1">
      <alignment horizontal="center" vertical="center" wrapText="1"/>
    </xf>
    <xf numFmtId="49" fontId="3" fillId="5" borderId="28" xfId="0" applyFont="1" applyFill="1" applyBorder="1" applyAlignment="1" applyProtection="1">
      <alignment horizontal="center" vertical="center" wrapText="1"/>
    </xf>
    <xf numFmtId="49" fontId="3" fillId="5" borderId="29" xfId="0" applyFont="1" applyFill="1" applyBorder="1" applyAlignment="1" applyProtection="1">
      <alignment horizontal="center" vertical="center" wrapText="1"/>
    </xf>
    <xf numFmtId="0" fontId="4" fillId="0" borderId="3" xfId="0" applyNumberFormat="1" applyFont="1" applyBorder="1" applyAlignment="1" applyProtection="1">
      <alignment horizontal="left" vertical="center"/>
    </xf>
    <xf numFmtId="0" fontId="4" fillId="0" borderId="4" xfId="0" applyNumberFormat="1" applyFont="1" applyBorder="1" applyAlignment="1" applyProtection="1">
      <alignment horizontal="left" vertical="center"/>
    </xf>
    <xf numFmtId="0" fontId="4" fillId="0" borderId="9" xfId="0" applyNumberFormat="1" applyFont="1" applyBorder="1" applyAlignment="1" applyProtection="1">
      <alignment horizontal="left" vertical="center"/>
    </xf>
    <xf numFmtId="49" fontId="4" fillId="0" borderId="15" xfId="3" applyFont="1" applyFill="1" applyBorder="1" applyAlignment="1" applyProtection="1">
      <alignment horizontal="left" vertical="center" wrapText="1"/>
      <protection locked="0"/>
    </xf>
    <xf numFmtId="49" fontId="4" fillId="0" borderId="2" xfId="3" applyFont="1" applyFill="1" applyBorder="1" applyAlignment="1" applyProtection="1">
      <alignment horizontal="left" vertical="center" wrapText="1"/>
      <protection locked="0"/>
    </xf>
    <xf numFmtId="49" fontId="4" fillId="0" borderId="40" xfId="3" applyFont="1" applyFill="1" applyBorder="1" applyAlignment="1" applyProtection="1">
      <alignment horizontal="left" vertical="center" wrapText="1"/>
      <protection locked="0"/>
    </xf>
    <xf numFmtId="49" fontId="4" fillId="0" borderId="42" xfId="3" applyFont="1" applyFill="1" applyBorder="1" applyAlignment="1" applyProtection="1">
      <alignment horizontal="left" vertical="center" wrapText="1"/>
      <protection locked="0"/>
    </xf>
    <xf numFmtId="49" fontId="4" fillId="0" borderId="43" xfId="3" applyFont="1" applyFill="1" applyBorder="1" applyAlignment="1" applyProtection="1">
      <alignment horizontal="left" vertical="center" wrapText="1"/>
      <protection locked="0"/>
    </xf>
    <xf numFmtId="49" fontId="4" fillId="0" borderId="44" xfId="3" applyFont="1" applyFill="1" applyBorder="1" applyAlignment="1" applyProtection="1">
      <alignment horizontal="left" vertical="center" wrapText="1"/>
      <protection locked="0"/>
    </xf>
    <xf numFmtId="49" fontId="4" fillId="0" borderId="45" xfId="3" applyFont="1" applyFill="1" applyBorder="1" applyAlignment="1" applyProtection="1">
      <alignment horizontal="left" vertical="center" wrapText="1"/>
      <protection locked="0"/>
    </xf>
    <xf numFmtId="49" fontId="4" fillId="0" borderId="46" xfId="3" applyFont="1" applyFill="1" applyBorder="1" applyAlignment="1" applyProtection="1">
      <alignment horizontal="left" vertical="center" wrapText="1"/>
      <protection locked="0"/>
    </xf>
    <xf numFmtId="49" fontId="4" fillId="0" borderId="47" xfId="3" applyFont="1" applyFill="1" applyBorder="1" applyAlignment="1" applyProtection="1">
      <alignment horizontal="left" vertical="center" wrapText="1"/>
      <protection locked="0"/>
    </xf>
    <xf numFmtId="164" fontId="8" fillId="0" borderId="35" xfId="0" quotePrefix="1" applyNumberFormat="1" applyFont="1" applyBorder="1" applyAlignment="1" applyProtection="1">
      <alignment horizontal="left" vertical="center" wrapText="1"/>
    </xf>
    <xf numFmtId="164" fontId="8" fillId="0" borderId="34" xfId="0" applyNumberFormat="1" applyFont="1" applyBorder="1" applyAlignment="1" applyProtection="1">
      <alignment horizontal="left" vertical="center" wrapText="1"/>
    </xf>
    <xf numFmtId="164" fontId="8" fillId="0" borderId="36" xfId="0" applyNumberFormat="1" applyFont="1" applyBorder="1" applyAlignment="1" applyProtection="1">
      <alignment horizontal="left" vertical="center" wrapText="1"/>
    </xf>
    <xf numFmtId="164" fontId="10" fillId="4" borderId="75" xfId="0" applyNumberFormat="1" applyFont="1" applyFill="1" applyBorder="1" applyAlignment="1" applyProtection="1">
      <alignment horizontal="center" vertical="center"/>
    </xf>
    <xf numFmtId="164" fontId="10" fillId="4" borderId="76" xfId="0" applyNumberFormat="1" applyFont="1" applyFill="1" applyBorder="1" applyAlignment="1" applyProtection="1">
      <alignment horizontal="center" vertical="center"/>
    </xf>
    <xf numFmtId="164" fontId="10" fillId="4" borderId="77" xfId="0" applyNumberFormat="1" applyFont="1" applyFill="1" applyBorder="1" applyAlignment="1" applyProtection="1">
      <alignment horizontal="center" vertical="center"/>
    </xf>
    <xf numFmtId="164" fontId="9" fillId="5" borderId="1" xfId="3" applyNumberFormat="1" applyFont="1" applyFill="1" applyBorder="1" applyAlignment="1" applyProtection="1">
      <alignment horizontal="left" vertical="center"/>
    </xf>
    <xf numFmtId="164" fontId="4" fillId="0" borderId="17"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center" vertical="center"/>
    </xf>
    <xf numFmtId="164" fontId="4" fillId="0" borderId="18" xfId="0" applyNumberFormat="1" applyFont="1" applyFill="1" applyBorder="1" applyAlignment="1" applyProtection="1">
      <alignment horizontal="center" vertical="center"/>
    </xf>
    <xf numFmtId="49" fontId="4" fillId="4" borderId="1" xfId="3" applyFont="1" applyFill="1" applyBorder="1" applyAlignment="1" applyProtection="1">
      <alignment horizontal="left" vertical="center" wrapText="1"/>
    </xf>
    <xf numFmtId="164" fontId="9" fillId="5" borderId="1" xfId="0" applyNumberFormat="1" applyFont="1" applyFill="1" applyBorder="1" applyAlignment="1" applyProtection="1">
      <alignment horizontal="left" vertical="center"/>
    </xf>
    <xf numFmtId="49" fontId="4" fillId="0" borderId="48" xfId="3" applyFont="1" applyFill="1" applyBorder="1" applyAlignment="1" applyProtection="1">
      <alignment horizontal="left" vertical="center" wrapText="1"/>
      <protection locked="0"/>
    </xf>
    <xf numFmtId="49" fontId="4" fillId="0" borderId="49" xfId="3" applyFont="1" applyFill="1" applyBorder="1" applyAlignment="1" applyProtection="1">
      <alignment horizontal="left" vertical="center" wrapText="1"/>
      <protection locked="0"/>
    </xf>
    <xf numFmtId="49" fontId="4" fillId="0" borderId="41" xfId="3" applyFont="1" applyFill="1" applyBorder="1" applyAlignment="1" applyProtection="1">
      <alignment horizontal="left" vertical="center" wrapText="1"/>
      <protection locked="0"/>
    </xf>
    <xf numFmtId="49" fontId="4" fillId="3" borderId="64" xfId="3" applyFont="1" applyFill="1" applyBorder="1" applyAlignment="1" applyProtection="1">
      <alignment horizontal="left" vertical="center" wrapText="1"/>
      <protection locked="0"/>
    </xf>
    <xf numFmtId="49" fontId="4" fillId="3" borderId="46" xfId="3" applyFont="1" applyFill="1" applyBorder="1" applyAlignment="1" applyProtection="1">
      <alignment horizontal="left" vertical="center" wrapText="1"/>
      <protection locked="0"/>
    </xf>
    <xf numFmtId="49" fontId="4" fillId="3" borderId="47" xfId="3" applyFont="1" applyFill="1" applyBorder="1" applyAlignment="1" applyProtection="1">
      <alignment horizontal="left" vertical="center" wrapText="1"/>
      <protection locked="0"/>
    </xf>
    <xf numFmtId="49" fontId="4" fillId="3" borderId="63" xfId="3" applyFont="1" applyFill="1" applyBorder="1" applyAlignment="1" applyProtection="1">
      <alignment horizontal="left" vertical="center" wrapText="1"/>
      <protection locked="0"/>
    </xf>
    <xf numFmtId="49" fontId="4" fillId="3" borderId="43" xfId="3" applyFont="1" applyFill="1" applyBorder="1" applyAlignment="1" applyProtection="1">
      <alignment horizontal="left" vertical="center" wrapText="1"/>
      <protection locked="0"/>
    </xf>
    <xf numFmtId="49" fontId="4" fillId="3" borderId="44" xfId="3" applyFont="1" applyFill="1" applyBorder="1" applyAlignment="1" applyProtection="1">
      <alignment horizontal="left" vertical="center" wrapText="1"/>
      <protection locked="0"/>
    </xf>
    <xf numFmtId="49" fontId="4" fillId="0" borderId="17" xfId="3" applyFont="1" applyFill="1" applyBorder="1" applyAlignment="1" applyProtection="1">
      <alignment horizontal="left" vertical="center" wrapText="1"/>
      <protection locked="0"/>
    </xf>
    <xf numFmtId="49" fontId="4" fillId="0" borderId="0" xfId="3" applyFont="1" applyFill="1" applyBorder="1" applyAlignment="1" applyProtection="1">
      <alignment horizontal="left" vertical="center" wrapText="1"/>
      <protection locked="0"/>
    </xf>
    <xf numFmtId="49" fontId="4" fillId="0" borderId="61" xfId="3" applyFont="1" applyFill="1" applyBorder="1" applyAlignment="1" applyProtection="1">
      <alignment horizontal="left" vertical="center" wrapText="1"/>
      <protection locked="0"/>
    </xf>
    <xf numFmtId="49" fontId="4" fillId="0" borderId="50" xfId="3" applyFont="1" applyFill="1" applyBorder="1" applyAlignment="1" applyProtection="1">
      <alignment horizontal="left" vertical="center" wrapText="1"/>
      <protection locked="0"/>
    </xf>
    <xf numFmtId="49" fontId="4" fillId="0" borderId="51" xfId="3" applyFont="1" applyFill="1" applyBorder="1" applyAlignment="1" applyProtection="1">
      <alignment horizontal="left" vertical="center" wrapText="1"/>
      <protection locked="0"/>
    </xf>
    <xf numFmtId="49" fontId="4" fillId="0" borderId="63" xfId="3" applyFont="1" applyFill="1" applyBorder="1" applyAlignment="1" applyProtection="1">
      <alignment horizontal="left" vertical="center" wrapText="1"/>
      <protection locked="0"/>
    </xf>
    <xf numFmtId="49" fontId="4" fillId="0" borderId="64" xfId="3" applyFont="1" applyFill="1" applyBorder="1" applyAlignment="1" applyProtection="1">
      <alignment horizontal="left" vertical="center" wrapText="1"/>
      <protection locked="0"/>
    </xf>
    <xf numFmtId="49" fontId="4" fillId="0" borderId="68" xfId="3" applyFont="1" applyFill="1" applyBorder="1" applyAlignment="1" applyProtection="1">
      <alignment horizontal="left" vertical="center" wrapText="1"/>
      <protection locked="0"/>
    </xf>
    <xf numFmtId="49" fontId="4" fillId="0" borderId="69" xfId="3" applyFont="1" applyFill="1" applyBorder="1" applyAlignment="1" applyProtection="1">
      <alignment horizontal="left" vertical="center" wrapText="1"/>
      <protection locked="0"/>
    </xf>
    <xf numFmtId="49" fontId="4" fillId="0" borderId="70" xfId="3" applyFont="1" applyFill="1" applyBorder="1" applyAlignment="1" applyProtection="1">
      <alignment horizontal="left" vertical="center" wrapText="1"/>
      <protection locked="0"/>
    </xf>
  </cellXfs>
  <cellStyles count="6">
    <cellStyle name="Currency" xfId="1" builtinId="4"/>
    <cellStyle name="Currency 2" xfId="4"/>
    <cellStyle name="Normal" xfId="0" builtinId="0"/>
    <cellStyle name="Normal 2" xfId="3"/>
    <cellStyle name="Normal 3" xfId="5"/>
    <cellStyle name="Normal 4" xfId="2"/>
  </cellStyles>
  <dxfs count="251">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color theme="6" tint="0.59996337778862885"/>
      </font>
    </dxf>
    <dxf>
      <font>
        <color theme="6" tint="0.59996337778862885"/>
      </font>
    </dxf>
    <dxf>
      <font>
        <color theme="6" tint="0.59996337778862885"/>
      </font>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color theme="6" tint="0.59996337778862885"/>
      </font>
    </dxf>
    <dxf>
      <font>
        <color theme="6" tint="0.59996337778862885"/>
      </font>
    </dxf>
    <dxf>
      <font>
        <color theme="6" tint="0.59996337778862885"/>
      </font>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hair">
          <color indexed="64"/>
        </bottom>
        <vertical/>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Arial"/>
        <scheme val="none"/>
      </font>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Arial"/>
        <scheme val="none"/>
      </font>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right style="thin">
          <color indexed="64"/>
        </right>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color theme="6" tint="0.59996337778862885"/>
      </font>
    </dxf>
    <dxf>
      <font>
        <color theme="6" tint="0.59996337778862885"/>
      </font>
    </dxf>
    <dxf>
      <font>
        <color theme="6" tint="0.59996337778862885"/>
      </font>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right/>
        <top style="thin">
          <color auto="1"/>
        </top>
        <bottom style="thin">
          <color auto="1"/>
        </bottom>
        <vertical/>
        <horizontal style="thin">
          <color auto="1"/>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color theme="6" tint="0.59996337778862885"/>
      </font>
    </dxf>
    <dxf>
      <font>
        <color theme="6" tint="0.59996337778862885"/>
      </font>
    </dxf>
    <dxf>
      <font>
        <color theme="6" tint="0.59996337778862885"/>
      </font>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horizontal/>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left style="thin">
          <color indexed="64"/>
        </left>
      </border>
      <protection locked="0"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theme="6" tint="0.59999389629810485"/>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border>
      <protection locked="0"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numFmt numFmtId="34" formatCode="_(&quot;$&quot;* #,##0.00_);_(&quot;$&quot;* \(#,##0.00\);_(&quot;$&quot;* &quot;-&quot;??_);_(@_)"/>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30" formatCode="@"/>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1" hidden="0"/>
    </dxf>
    <dxf>
      <protection locked="1" hidden="0"/>
    </dxf>
    <dxf>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Arial"/>
        <scheme val="none"/>
      </font>
      <protection locked="1" hidden="0"/>
    </dxf>
    <dxf>
      <font>
        <b/>
        <i val="0"/>
        <strike val="0"/>
        <condense val="0"/>
        <extend val="0"/>
        <outline val="0"/>
        <shadow val="0"/>
        <u val="none"/>
        <vertAlign val="baseline"/>
        <sz val="12"/>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theme="6" tint="0.59999389629810485"/>
        </patternFill>
      </fill>
      <alignment horizontal="center" vertical="center" textRotation="0" wrapText="0" indent="0" justifyLastLine="0" shrinkToFit="0" readingOrder="0"/>
      <border>
        <right style="thin">
          <color indexed="64"/>
        </right>
      </border>
      <protection locked="0" hidden="0"/>
    </dxf>
    <dxf>
      <font>
        <b/>
        <i val="0"/>
        <strike val="0"/>
        <condense val="0"/>
        <extend val="0"/>
        <outline val="0"/>
        <shadow val="0"/>
        <u val="none"/>
        <vertAlign val="baseline"/>
        <sz val="10"/>
        <color auto="1"/>
        <name val="Arial"/>
        <scheme val="none"/>
      </font>
    </dxf>
    <dxf>
      <protection locked="1" hidden="0"/>
    </dxf>
    <dxf>
      <fill>
        <patternFill patternType="solid">
          <fgColor indexed="64"/>
          <bgColor theme="6" tint="0.59999389629810485"/>
        </patternFill>
      </fill>
      <protection locked="0" hidden="0"/>
    </dxf>
    <dxf>
      <protection locked="1" hidden="0"/>
    </dxf>
    <dxf>
      <font>
        <color theme="6" tint="0.59996337778862885"/>
      </font>
    </dxf>
    <dxf>
      <font>
        <color theme="6" tint="0.59996337778862885"/>
      </font>
    </dxf>
    <dxf>
      <fill>
        <patternFill patternType="none">
          <bgColor auto="1"/>
        </patternFill>
      </fill>
    </dxf>
    <dxf>
      <fill>
        <patternFill patternType="none">
          <bgColor auto="1"/>
        </patternFill>
      </fill>
    </dxf>
    <dxf>
      <fill>
        <patternFill>
          <bgColor rgb="FFFF0000"/>
        </patternFill>
      </fill>
    </dxf>
  </dxfs>
  <tableStyles count="1" defaultTableStyle="TableStyleMedium9" defaultPivotStyle="PivotStyleLight16">
    <tableStyle name="Table Style 1"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e24812172227327" displayName="Table24812172227327" ref="D12:E16" headerRowCount="0" totalsRowCount="1" headerRowDxfId="245" dataDxfId="244" totalsRowDxfId="243">
  <tableColumns count="2">
    <tableColumn id="3" name="Sum" totalsRowFunction="sum" headerRowDxfId="242" dataDxfId="241" totalsRowDxfId="240" dataCellStyle="Currency 2"/>
    <tableColumn id="1" name="Column1" headerRowDxfId="239" dataDxfId="238" totalsRowDxfId="237" dataCellStyle="Currency 2"/>
  </tableColumns>
  <tableStyleInfo showFirstColumn="0" showLastColumn="0" showRowStripes="0" showColumnStripes="0"/>
</table>
</file>

<file path=xl/tables/table10.xml><?xml version="1.0" encoding="utf-8"?>
<table xmlns="http://schemas.openxmlformats.org/spreadsheetml/2006/main" id="10" name="Table24781015202530351011" displayName="Table24781015202530351011" ref="B29:D32" headerRowCount="0" totalsRowCount="1" headerRowDxfId="175" dataDxfId="174" totalsRowDxfId="173">
  <tableColumns count="3">
    <tableColumn id="1" name="Column1" dataDxfId="172" totalsRowDxfId="171" dataCellStyle="Normal 2"/>
    <tableColumn id="2" name="Column2" dataDxfId="170" totalsRowDxfId="169" dataCellStyle="Normal 2"/>
    <tableColumn id="3" name="Sum" totalsRowFunction="sum" headerRowDxfId="168" dataDxfId="167" totalsRowDxfId="166">
      <calculatedColumnFormula>PRODUCT(Table24781015202530351011[[#This Row],[Column1]:[Column2]])</calculatedColumnFormula>
    </tableColumn>
  </tableColumns>
  <tableStyleInfo showFirstColumn="0" showLastColumn="0" showRowStripes="0" showColumnStripes="0"/>
</table>
</file>

<file path=xl/tables/table11.xml><?xml version="1.0" encoding="utf-8"?>
<table xmlns="http://schemas.openxmlformats.org/spreadsheetml/2006/main" id="12" name="Table247810152025303510213" displayName="Table247810152025303510213" ref="B34:D37" headerRowCount="0" totalsRowCount="1" headerRowDxfId="165" dataDxfId="164" totalsRowDxfId="163">
  <tableColumns count="3">
    <tableColumn id="1" name="Column1" dataDxfId="162" totalsRowDxfId="161" dataCellStyle="Normal 2"/>
    <tableColumn id="2" name="Column2" dataDxfId="160" totalsRowDxfId="159" dataCellStyle="Normal 2"/>
    <tableColumn id="3" name="Sum" totalsRowFunction="sum" headerRowDxfId="158" dataDxfId="157" totalsRowDxfId="156">
      <calculatedColumnFormula>PRODUCT(Table247810152025303510213[[#This Row],[Column1]:[Column2]])</calculatedColumnFormula>
    </tableColumn>
  </tableColumns>
  <tableStyleInfo showFirstColumn="0" showLastColumn="0" showRowStripes="0" showColumnStripes="0"/>
</table>
</file>

<file path=xl/tables/table12.xml><?xml version="1.0" encoding="utf-8"?>
<table xmlns="http://schemas.openxmlformats.org/spreadsheetml/2006/main" id="31" name="Table24812172227327832" displayName="Table24812172227327832" ref="D39:D44" headerRowCount="0" totalsRowCount="1" headerRowDxfId="155" dataDxfId="154" totalsRowDxfId="153">
  <tableColumns count="1">
    <tableColumn id="3" name="Sum" totalsRowFunction="sum" headerRowDxfId="152" dataDxfId="151" totalsRowDxfId="150" dataCellStyle="Currency 2"/>
  </tableColumns>
  <tableStyleInfo showFirstColumn="0" showLastColumn="0" showRowStripes="0" showColumnStripes="0"/>
</table>
</file>

<file path=xl/tables/table13.xml><?xml version="1.0" encoding="utf-8"?>
<table xmlns="http://schemas.openxmlformats.org/spreadsheetml/2006/main" id="13" name="Table2481217222732714" displayName="Table2481217222732714" ref="D12:E16" headerRowCount="0" totalsRowCount="1" headerRowDxfId="146" dataDxfId="145" totalsRowDxfId="144">
  <tableColumns count="2">
    <tableColumn id="3" name="Sum" totalsRowFunction="sum" headerRowDxfId="143" dataDxfId="142" totalsRowDxfId="141" dataCellStyle="Currency 2"/>
    <tableColumn id="1" name="Column1" headerRowDxfId="140" dataDxfId="139" totalsRowDxfId="138" dataCellStyle="Currency 2"/>
  </tableColumns>
  <tableStyleInfo showFirstColumn="0" showLastColumn="0" showRowStripes="0" showColumnStripes="0"/>
</table>
</file>

<file path=xl/tables/table14.xml><?xml version="1.0" encoding="utf-8"?>
<table xmlns="http://schemas.openxmlformats.org/spreadsheetml/2006/main" id="14" name="Table2681318232833815" displayName="Table2681318232833815" ref="D18:E22" headerRowCount="0" totalsRowCount="1" headerRowDxfId="137" dataDxfId="136" totalsRowDxfId="135">
  <tableColumns count="2">
    <tableColumn id="3" name="Sum" totalsRowFunction="sum" headerRowDxfId="134" dataDxfId="133" totalsRowDxfId="132" dataCellStyle="Currency 2"/>
    <tableColumn id="1" name="Column1" headerRowDxfId="131" dataDxfId="130" totalsRowDxfId="129" dataCellStyle="Currency 2"/>
  </tableColumns>
  <tableStyleInfo showFirstColumn="0" showLastColumn="0" showRowStripes="0" showColumnStripes="0"/>
</table>
</file>

<file path=xl/tables/table15.xml><?xml version="1.0" encoding="utf-8"?>
<table xmlns="http://schemas.openxmlformats.org/spreadsheetml/2006/main" id="15" name="Table24791419242934916" displayName="Table24791419242934916" ref="B24:D27" headerRowCount="0" totalsRowCount="1" headerRowDxfId="128" dataDxfId="127" totalsRowDxfId="126">
  <tableColumns count="3">
    <tableColumn id="1" name="Column1" totalsRowDxfId="125" dataCellStyle="Normal 2"/>
    <tableColumn id="2" name="Column2" totalsRowDxfId="124" dataCellStyle="Normal 2"/>
    <tableColumn id="3" name="Sum" totalsRowFunction="sum" headerRowDxfId="123" totalsRowDxfId="122">
      <calculatedColumnFormula>PRODUCT(Table24791419242934916[[#This Row],[Column1]:[Column2]])</calculatedColumnFormula>
    </tableColumn>
  </tableColumns>
  <tableStyleInfo showFirstColumn="0" showLastColumn="0" showRowStripes="0" showColumnStripes="0"/>
</table>
</file>

<file path=xl/tables/table16.xml><?xml version="1.0" encoding="utf-8"?>
<table xmlns="http://schemas.openxmlformats.org/spreadsheetml/2006/main" id="16" name="Table24781015202530351017" displayName="Table24781015202530351017" ref="B29:D32" headerRowCount="0" totalsRowCount="1" headerRowDxfId="121" dataDxfId="120" totalsRowDxfId="119">
  <tableColumns count="3">
    <tableColumn id="1" name="Column1" dataDxfId="118" totalsRowDxfId="117" dataCellStyle="Normal 2"/>
    <tableColumn id="2" name="Column2" dataDxfId="116" totalsRowDxfId="115" dataCellStyle="Normal 2"/>
    <tableColumn id="3" name="Sum" totalsRowFunction="sum" headerRowDxfId="114" dataDxfId="113" totalsRowDxfId="112">
      <calculatedColumnFormula>PRODUCT(Table24781015202530351017[[#This Row],[Column1]:[Column2]])</calculatedColumnFormula>
    </tableColumn>
  </tableColumns>
  <tableStyleInfo showFirstColumn="0" showLastColumn="0" showRowStripes="0" showColumnStripes="0"/>
</table>
</file>

<file path=xl/tables/table17.xml><?xml version="1.0" encoding="utf-8"?>
<table xmlns="http://schemas.openxmlformats.org/spreadsheetml/2006/main" id="18" name="Table247810152025303510219" displayName="Table247810152025303510219" ref="B34:D37" headerRowCount="0" totalsRowCount="1" headerRowDxfId="111" dataDxfId="110" totalsRowDxfId="109">
  <tableColumns count="3">
    <tableColumn id="1" name="Column1" dataDxfId="108" totalsRowDxfId="107" dataCellStyle="Normal 2"/>
    <tableColumn id="2" name="Column2" dataDxfId="106" totalsRowDxfId="105" dataCellStyle="Normal 2"/>
    <tableColumn id="3" name="Sum" totalsRowFunction="sum" headerRowDxfId="104" dataDxfId="103" totalsRowDxfId="102">
      <calculatedColumnFormula>PRODUCT(Table247810152025303510219[[#This Row],[Column1]:[Column2]])</calculatedColumnFormula>
    </tableColumn>
  </tableColumns>
  <tableStyleInfo showFirstColumn="0" showLastColumn="0" showRowStripes="0" showColumnStripes="0"/>
</table>
</file>

<file path=xl/tables/table18.xml><?xml version="1.0" encoding="utf-8"?>
<table xmlns="http://schemas.openxmlformats.org/spreadsheetml/2006/main" id="34" name="Table2481217222732783235" displayName="Table2481217222732783235" ref="D39:D44" headerRowCount="0" totalsRowCount="1" headerRowDxfId="101" dataDxfId="100" totalsRowDxfId="99">
  <tableColumns count="1">
    <tableColumn id="3" name="Sum" totalsRowFunction="sum" headerRowDxfId="98" dataDxfId="97" totalsRowDxfId="96" dataCellStyle="Currency 2"/>
  </tableColumns>
  <tableStyleInfo showFirstColumn="0" showLastColumn="0" showRowStripes="0" showColumnStripes="0"/>
</table>
</file>

<file path=xl/tables/table19.xml><?xml version="1.0" encoding="utf-8"?>
<table xmlns="http://schemas.openxmlformats.org/spreadsheetml/2006/main" id="19" name="Table2481217222732720" displayName="Table2481217222732720" ref="D12:D16" headerRowCount="0" totalsRowCount="1" headerRowDxfId="92" dataDxfId="91" totalsRowDxfId="90">
  <tableColumns count="1">
    <tableColumn id="3" name="Sum" totalsRowFunction="sum" headerRowDxfId="89" dataDxfId="88" totalsRowDxfId="87" dataCellStyle="Currency 2"/>
  </tableColumns>
  <tableStyleInfo showFirstColumn="0" showLastColumn="0" showRowStripes="0" showColumnStripes="0"/>
</table>
</file>

<file path=xl/tables/table2.xml><?xml version="1.0" encoding="utf-8"?>
<table xmlns="http://schemas.openxmlformats.org/spreadsheetml/2006/main" id="2" name="Table26813182328338" displayName="Table26813182328338" ref="D18:D22" headerRowCount="0" totalsRowCount="1" headerRowDxfId="236" dataDxfId="235" totalsRowDxfId="234">
  <tableColumns count="1">
    <tableColumn id="3" name="Sum" totalsRowFunction="sum" headerRowDxfId="233" dataDxfId="232" totalsRowDxfId="231" dataCellStyle="Currency 2"/>
  </tableColumns>
  <tableStyleInfo showFirstColumn="0" showLastColumn="0" showRowStripes="0" showColumnStripes="0"/>
</table>
</file>

<file path=xl/tables/table20.xml><?xml version="1.0" encoding="utf-8"?>
<table xmlns="http://schemas.openxmlformats.org/spreadsheetml/2006/main" id="20" name="Table2681318232833821" displayName="Table2681318232833821" ref="D18:D22" headerRowCount="0" totalsRowCount="1" headerRowDxfId="86" dataDxfId="85" totalsRowDxfId="84">
  <tableColumns count="1">
    <tableColumn id="3" name="Sum" totalsRowFunction="sum" headerRowDxfId="83" dataDxfId="82" totalsRowDxfId="81" dataCellStyle="Currency 2"/>
  </tableColumns>
  <tableStyleInfo showFirstColumn="0" showLastColumn="0" showRowStripes="0" showColumnStripes="0"/>
</table>
</file>

<file path=xl/tables/table21.xml><?xml version="1.0" encoding="utf-8"?>
<table xmlns="http://schemas.openxmlformats.org/spreadsheetml/2006/main" id="21" name="Table24791419242934922" displayName="Table24791419242934922" ref="B24:D27" headerRowCount="0" totalsRowCount="1" headerRowDxfId="80" dataDxfId="79" totalsRowDxfId="78">
  <tableColumns count="3">
    <tableColumn id="1" name="Column1" totalsRowDxfId="77" dataCellStyle="Normal 2"/>
    <tableColumn id="2" name="Column2" totalsRowDxfId="76" dataCellStyle="Normal 2"/>
    <tableColumn id="3" name="Sum" totalsRowFunction="sum" headerRowDxfId="75" totalsRowDxfId="74">
      <calculatedColumnFormula>PRODUCT(Table24791419242934922[[#This Row],[Column1]:[Column2]])</calculatedColumnFormula>
    </tableColumn>
  </tableColumns>
  <tableStyleInfo showFirstColumn="0" showLastColumn="0" showRowStripes="0" showColumnStripes="0"/>
</table>
</file>

<file path=xl/tables/table22.xml><?xml version="1.0" encoding="utf-8"?>
<table xmlns="http://schemas.openxmlformats.org/spreadsheetml/2006/main" id="22" name="Table24781015202530351023" displayName="Table24781015202530351023" ref="B29:D32" headerRowCount="0" totalsRowCount="1" headerRowDxfId="73" dataDxfId="72" totalsRowDxfId="71">
  <tableColumns count="3">
    <tableColumn id="1" name="Column1" dataDxfId="70" totalsRowDxfId="69" dataCellStyle="Normal 2"/>
    <tableColumn id="2" name="Column2" dataDxfId="68" totalsRowDxfId="67" dataCellStyle="Normal 2"/>
    <tableColumn id="3" name="Sum" totalsRowFunction="sum" headerRowDxfId="66" dataDxfId="65" totalsRowDxfId="64">
      <calculatedColumnFormula>PRODUCT(Table24781015202530351023[[#This Row],[Column1]:[Column2]])</calculatedColumnFormula>
    </tableColumn>
  </tableColumns>
  <tableStyleInfo showFirstColumn="0" showLastColumn="0" showRowStripes="0" showColumnStripes="0"/>
</table>
</file>

<file path=xl/tables/table23.xml><?xml version="1.0" encoding="utf-8"?>
<table xmlns="http://schemas.openxmlformats.org/spreadsheetml/2006/main" id="24" name="Table247810152025303510225" displayName="Table247810152025303510225" ref="B34:D37" headerRowCount="0" totalsRowCount="1" headerRowDxfId="63" dataDxfId="62" totalsRowDxfId="61">
  <tableColumns count="3">
    <tableColumn id="1" name="Column1" dataDxfId="60" totalsRowDxfId="59" dataCellStyle="Normal 2"/>
    <tableColumn id="2" name="Column2" dataDxfId="58" totalsRowDxfId="57" dataCellStyle="Normal 2"/>
    <tableColumn id="3" name="Sum" totalsRowFunction="sum" headerRowDxfId="56" dataDxfId="55" totalsRowDxfId="54">
      <calculatedColumnFormula>PRODUCT(Table247810152025303510225[[#This Row],[Column1]:[Column2]])</calculatedColumnFormula>
    </tableColumn>
  </tableColumns>
  <tableStyleInfo showFirstColumn="0" showLastColumn="0" showRowStripes="0" showColumnStripes="0"/>
</table>
</file>

<file path=xl/tables/table24.xml><?xml version="1.0" encoding="utf-8"?>
<table xmlns="http://schemas.openxmlformats.org/spreadsheetml/2006/main" id="35" name="Table248121722273278323536" displayName="Table248121722273278323536" ref="D39:D44" headerRowCount="0" totalsRowCount="1" headerRowDxfId="53" dataDxfId="52" totalsRowDxfId="51">
  <tableColumns count="1">
    <tableColumn id="3" name="Sum" totalsRowFunction="sum" headerRowDxfId="50" dataDxfId="49" totalsRowDxfId="48" dataCellStyle="Currency 2"/>
  </tableColumns>
  <tableStyleInfo showFirstColumn="0" showLastColumn="0" showRowStripes="0" showColumnStripes="0"/>
</table>
</file>

<file path=xl/tables/table25.xml><?xml version="1.0" encoding="utf-8"?>
<table xmlns="http://schemas.openxmlformats.org/spreadsheetml/2006/main" id="25" name="Table2481217222732726" displayName="Table2481217222732726" ref="D12:D16" headerRowCount="0" totalsRowCount="1" headerRowDxfId="44" dataDxfId="43" totalsRowDxfId="42">
  <tableColumns count="1">
    <tableColumn id="3" name="Sum" totalsRowFunction="sum" headerRowDxfId="41" dataDxfId="40" totalsRowDxfId="39" dataCellStyle="Currency 2"/>
  </tableColumns>
  <tableStyleInfo showFirstColumn="0" showLastColumn="0" showRowStripes="0" showColumnStripes="0"/>
</table>
</file>

<file path=xl/tables/table26.xml><?xml version="1.0" encoding="utf-8"?>
<table xmlns="http://schemas.openxmlformats.org/spreadsheetml/2006/main" id="26" name="Table2681318232833827" displayName="Table2681318232833827" ref="D18:D22" headerRowCount="0" totalsRowCount="1" headerRowDxfId="38" dataDxfId="37" totalsRowDxfId="36">
  <tableColumns count="1">
    <tableColumn id="3" name="Sum" totalsRowFunction="sum" headerRowDxfId="35" dataDxfId="34" totalsRowDxfId="33" dataCellStyle="Currency 2"/>
  </tableColumns>
  <tableStyleInfo showFirstColumn="0" showLastColumn="0" showRowStripes="0" showColumnStripes="0"/>
</table>
</file>

<file path=xl/tables/table27.xml><?xml version="1.0" encoding="utf-8"?>
<table xmlns="http://schemas.openxmlformats.org/spreadsheetml/2006/main" id="27" name="Table24791419242934928" displayName="Table24791419242934928" ref="B24:D27" headerRowCount="0" totalsRowCount="1" headerRowDxfId="32" dataDxfId="31" totalsRowDxfId="30">
  <tableColumns count="3">
    <tableColumn id="1" name="Column1" totalsRowDxfId="29" dataCellStyle="Normal 2"/>
    <tableColumn id="2" name="Column2" totalsRowDxfId="28" dataCellStyle="Normal 2"/>
    <tableColumn id="3" name="Sum" totalsRowFunction="sum" headerRowDxfId="27" totalsRowDxfId="26">
      <calculatedColumnFormula>PRODUCT(Table24791419242934928[[#This Row],[Column1]:[Column2]])</calculatedColumnFormula>
    </tableColumn>
  </tableColumns>
  <tableStyleInfo showFirstColumn="0" showLastColumn="0" showRowStripes="0" showColumnStripes="0"/>
</table>
</file>

<file path=xl/tables/table28.xml><?xml version="1.0" encoding="utf-8"?>
<table xmlns="http://schemas.openxmlformats.org/spreadsheetml/2006/main" id="28" name="Table24781015202530351029" displayName="Table24781015202530351029" ref="B29:D32" headerRowCount="0" totalsRowCount="1" headerRowDxfId="25" dataDxfId="24" totalsRowDxfId="23">
  <tableColumns count="3">
    <tableColumn id="1" name="Column1" dataDxfId="22" totalsRowDxfId="21" dataCellStyle="Normal 2"/>
    <tableColumn id="2" name="Column2" dataDxfId="20" totalsRowDxfId="19" dataCellStyle="Normal 2"/>
    <tableColumn id="3" name="Sum" totalsRowFunction="sum" headerRowDxfId="18" dataDxfId="17" totalsRowDxfId="16">
      <calculatedColumnFormula>PRODUCT(Table24781015202530351029[[#This Row],[Column1]:[Column2]])</calculatedColumnFormula>
    </tableColumn>
  </tableColumns>
  <tableStyleInfo showFirstColumn="0" showLastColumn="0" showRowStripes="0" showColumnStripes="0"/>
</table>
</file>

<file path=xl/tables/table29.xml><?xml version="1.0" encoding="utf-8"?>
<table xmlns="http://schemas.openxmlformats.org/spreadsheetml/2006/main" id="30" name="Table247810152025303510231" displayName="Table247810152025303510231" ref="B34:D37" headerRowCount="0" totalsRowCount="1" headerRowDxfId="15" dataDxfId="14" totalsRowDxfId="13">
  <tableColumns count="3">
    <tableColumn id="1" name="Column1" dataDxfId="12" totalsRowDxfId="11" dataCellStyle="Normal 2"/>
    <tableColumn id="2" name="Column2" dataDxfId="10" totalsRowDxfId="9" dataCellStyle="Normal 2"/>
    <tableColumn id="3" name="Sum" totalsRowFunction="sum" headerRowDxfId="8" dataDxfId="7" totalsRowDxfId="6">
      <calculatedColumnFormula>PRODUCT(Table247810152025303510231[[#This Row],[Column1]:[Column2]])</calculatedColumnFormula>
    </tableColumn>
  </tableColumns>
  <tableStyleInfo showFirstColumn="0" showLastColumn="0" showRowStripes="0" showColumnStripes="0"/>
</table>
</file>

<file path=xl/tables/table3.xml><?xml version="1.0" encoding="utf-8"?>
<table xmlns="http://schemas.openxmlformats.org/spreadsheetml/2006/main" id="3" name="Table247914192429349" displayName="Table247914192429349" ref="B24:D27" headerRowCount="0" totalsRowCount="1" headerRowDxfId="230" dataDxfId="229" totalsRowDxfId="228">
  <tableColumns count="3">
    <tableColumn id="1" name="Column1" totalsRowDxfId="227" dataCellStyle="Normal 2"/>
    <tableColumn id="2" name="Column2" totalsRowDxfId="226" dataCellStyle="Normal 2"/>
    <tableColumn id="3" name="Sum" totalsRowFunction="sum" headerRowDxfId="225" totalsRowDxfId="224">
      <calculatedColumnFormula>PRODUCT(Table247914192429349[[#This Row],[Column1]:[Column2]])</calculatedColumnFormula>
    </tableColumn>
  </tableColumns>
  <tableStyleInfo showFirstColumn="0" showLastColumn="0" showRowStripes="0" showColumnStripes="0"/>
</table>
</file>

<file path=xl/tables/table30.xml><?xml version="1.0" encoding="utf-8"?>
<table xmlns="http://schemas.openxmlformats.org/spreadsheetml/2006/main" id="36" name="Table24812172227327832353637" displayName="Table24812172227327832353637" ref="D39:D44" headerRowCount="0" totalsRowCount="1" headerRowDxfId="5" dataDxfId="4" totalsRowDxfId="3">
  <tableColumns count="1">
    <tableColumn id="3" name="Sum" totalsRowFunction="sum" headerRowDxfId="2" dataDxfId="1" totalsRowDxfId="0" dataCellStyle="Currency 2"/>
  </tableColumns>
  <tableStyleInfo showFirstColumn="0" showLastColumn="0" showRowStripes="0" showColumnStripes="0"/>
</table>
</file>

<file path=xl/tables/table4.xml><?xml version="1.0" encoding="utf-8"?>
<table xmlns="http://schemas.openxmlformats.org/spreadsheetml/2006/main" id="4" name="Table247810152025303510" displayName="Table247810152025303510" ref="B29:D32" headerRowCount="0" totalsRowCount="1" headerRowDxfId="223" dataDxfId="222" totalsRowDxfId="221">
  <tableColumns count="3">
    <tableColumn id="1" name="Column1" dataDxfId="220" totalsRowDxfId="219" dataCellStyle="Normal 2"/>
    <tableColumn id="2" name="Column2" dataDxfId="218" totalsRowDxfId="217" dataCellStyle="Normal 2"/>
    <tableColumn id="3" name="Sum" totalsRowFunction="sum" headerRowDxfId="216" dataDxfId="215" totalsRowDxfId="214">
      <calculatedColumnFormula>PRODUCT(Table247810152025303510[[#This Row],[Column1]:[Column2]])</calculatedColumnFormula>
    </tableColumn>
  </tableColumns>
  <tableStyleInfo showFirstColumn="0" showLastColumn="0" showRowStripes="0" showColumnStripes="0"/>
</table>
</file>

<file path=xl/tables/table5.xml><?xml version="1.0" encoding="utf-8"?>
<table xmlns="http://schemas.openxmlformats.org/spreadsheetml/2006/main" id="6" name="Table2478101520253035102" displayName="Table2478101520253035102" ref="B34:D37" headerRowCount="0" totalsRowCount="1" headerRowDxfId="213" dataDxfId="212" totalsRowDxfId="211">
  <tableColumns count="3">
    <tableColumn id="1" name="Column1" dataDxfId="210" totalsRowDxfId="209" dataCellStyle="Normal 2"/>
    <tableColumn id="2" name="Column2" dataDxfId="208" totalsRowDxfId="207" dataCellStyle="Normal 2"/>
    <tableColumn id="3" name="Sum" totalsRowFunction="sum" headerRowDxfId="206" dataDxfId="205" totalsRowDxfId="204">
      <calculatedColumnFormula>PRODUCT(Table2478101520253035102[[#This Row],[Column1]:[Column2]])</calculatedColumnFormula>
    </tableColumn>
  </tableColumns>
  <tableStyleInfo showFirstColumn="0" showLastColumn="0" showRowStripes="0" showColumnStripes="0"/>
</table>
</file>

<file path=xl/tables/table6.xml><?xml version="1.0" encoding="utf-8"?>
<table xmlns="http://schemas.openxmlformats.org/spreadsheetml/2006/main" id="32" name="Table2481217222732783233" displayName="Table2481217222732783233" ref="D39:D44" headerRowCount="0" totalsRowCount="1" headerRowDxfId="203" dataDxfId="202" totalsRowDxfId="201">
  <tableColumns count="1">
    <tableColumn id="3" name="Sum" totalsRowFunction="sum" headerRowDxfId="200" dataDxfId="199" totalsRowDxfId="198" dataCellStyle="Currency 2"/>
  </tableColumns>
  <tableStyleInfo showFirstColumn="0" showLastColumn="0" showRowStripes="0" showColumnStripes="0"/>
</table>
</file>

<file path=xl/tables/table7.xml><?xml version="1.0" encoding="utf-8"?>
<table xmlns="http://schemas.openxmlformats.org/spreadsheetml/2006/main" id="7" name="Table248121722273278" displayName="Table248121722273278" ref="D12:D16" headerRowCount="0" totalsRowCount="1" headerRowDxfId="194" dataDxfId="193" totalsRowDxfId="192">
  <tableColumns count="1">
    <tableColumn id="3" name="Sum" totalsRowFunction="sum" headerRowDxfId="191" dataDxfId="190" totalsRowDxfId="189" dataCellStyle="Currency 2"/>
  </tableColumns>
  <tableStyleInfo showFirstColumn="0" showLastColumn="0" showRowStripes="0" showColumnStripes="0"/>
</table>
</file>

<file path=xl/tables/table8.xml><?xml version="1.0" encoding="utf-8"?>
<table xmlns="http://schemas.openxmlformats.org/spreadsheetml/2006/main" id="8" name="Table268131823283389" displayName="Table268131823283389" ref="D18:D22" headerRowCount="0" totalsRowCount="1" headerRowDxfId="188" dataDxfId="187" totalsRowDxfId="186">
  <tableColumns count="1">
    <tableColumn id="3" name="Sum" totalsRowFunction="sum" headerRowDxfId="185" dataDxfId="184" totalsRowDxfId="183" dataCellStyle="Currency 2"/>
  </tableColumns>
  <tableStyleInfo showFirstColumn="0" showLastColumn="0" showRowStripes="0" showColumnStripes="0"/>
</table>
</file>

<file path=xl/tables/table9.xml><?xml version="1.0" encoding="utf-8"?>
<table xmlns="http://schemas.openxmlformats.org/spreadsheetml/2006/main" id="9" name="Table24791419242934910" displayName="Table24791419242934910" ref="B24:D27" headerRowCount="0" totalsRowCount="1" headerRowDxfId="182" dataDxfId="181" totalsRowDxfId="180">
  <tableColumns count="3">
    <tableColumn id="1" name="Column1" totalsRowDxfId="179" dataCellStyle="Normal 2"/>
    <tableColumn id="2" name="Column2" totalsRowDxfId="178" dataCellStyle="Normal 2"/>
    <tableColumn id="3" name="Sum" totalsRowFunction="sum" headerRowDxfId="177" totalsRowDxfId="176">
      <calculatedColumnFormula>PRODUCT(Table24791419242934910[[#This Row],[Column1]:[Column2]])</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4.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5.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0.xml"/><Relationship Id="rId7" Type="http://schemas.openxmlformats.org/officeDocument/2006/relationships/table" Target="../tables/table24.xml"/><Relationship Id="rId2" Type="http://schemas.openxmlformats.org/officeDocument/2006/relationships/table" Target="../tables/table19.xml"/><Relationship Id="rId1" Type="http://schemas.openxmlformats.org/officeDocument/2006/relationships/printerSettings" Target="../printerSettings/printerSettings6.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6.xml"/><Relationship Id="rId7" Type="http://schemas.openxmlformats.org/officeDocument/2006/relationships/table" Target="../tables/table30.xml"/><Relationship Id="rId2" Type="http://schemas.openxmlformats.org/officeDocument/2006/relationships/table" Target="../tables/table25.xml"/><Relationship Id="rId1" Type="http://schemas.openxmlformats.org/officeDocument/2006/relationships/printerSettings" Target="../printerSettings/printerSettings7.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showGridLines="0" tabSelected="1" zoomScale="80" zoomScaleNormal="80" workbookViewId="0">
      <selection activeCell="A15" sqref="A15"/>
    </sheetView>
  </sheetViews>
  <sheetFormatPr defaultRowHeight="12.75" x14ac:dyDescent="0.2"/>
  <cols>
    <col min="1" max="1" width="235.28515625" style="17" bestFit="1" customWidth="1"/>
    <col min="2" max="16384" width="9.140625" style="17"/>
  </cols>
  <sheetData>
    <row r="1" spans="1:1" s="9" customFormat="1" ht="50.25" customHeight="1" x14ac:dyDescent="0.3">
      <c r="A1" s="18" t="s">
        <v>67</v>
      </c>
    </row>
    <row r="2" spans="1:1" s="11" customFormat="1" ht="24.75" customHeight="1" x14ac:dyDescent="0.2">
      <c r="A2" s="10" t="s">
        <v>45</v>
      </c>
    </row>
    <row r="3" spans="1:1" s="13" customFormat="1" ht="26.25" customHeight="1" x14ac:dyDescent="0.2">
      <c r="A3" s="12" t="s">
        <v>48</v>
      </c>
    </row>
    <row r="4" spans="1:1" s="13" customFormat="1" ht="26.25" customHeight="1" x14ac:dyDescent="0.2">
      <c r="A4" s="12" t="s">
        <v>55</v>
      </c>
    </row>
    <row r="5" spans="1:1" s="11" customFormat="1" ht="15" customHeight="1" x14ac:dyDescent="0.2">
      <c r="A5" s="12"/>
    </row>
    <row r="6" spans="1:1" s="15" customFormat="1" ht="15.75" x14ac:dyDescent="0.25">
      <c r="A6" s="14" t="s">
        <v>46</v>
      </c>
    </row>
    <row r="7" spans="1:1" ht="13.5" thickBot="1" x14ac:dyDescent="0.25">
      <c r="A7" s="16"/>
    </row>
  </sheetData>
  <sheetProtection sheet="1" objects="1" scenarios="1" selectLockedCells="1"/>
  <printOptions horizontalCentered="1"/>
  <pageMargins left="0.7" right="0.7" top="0.75" bottom="0.75" header="0.3" footer="0.3"/>
  <pageSetup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showZeros="0" showOutlineSymbols="0" zoomScale="80" zoomScaleNormal="80" zoomScaleSheetLayoutView="85" workbookViewId="0">
      <selection activeCell="F7" sqref="F7"/>
    </sheetView>
  </sheetViews>
  <sheetFormatPr defaultRowHeight="12.75" customHeight="1" x14ac:dyDescent="0.2"/>
  <cols>
    <col min="1" max="6" width="37.7109375" style="39" customWidth="1"/>
    <col min="7" max="7" width="12.140625" style="20" customWidth="1"/>
    <col min="8" max="16384" width="9.140625" style="20"/>
  </cols>
  <sheetData>
    <row r="1" spans="1:6" s="119" customFormat="1" ht="50.25" customHeight="1" x14ac:dyDescent="0.2">
      <c r="A1" s="136" t="s">
        <v>68</v>
      </c>
      <c r="B1" s="137"/>
      <c r="C1" s="137"/>
      <c r="D1" s="137"/>
      <c r="E1" s="137"/>
      <c r="F1" s="138"/>
    </row>
    <row r="2" spans="1:6" ht="26.25" customHeight="1" x14ac:dyDescent="0.2">
      <c r="A2" s="19" t="s">
        <v>50</v>
      </c>
      <c r="B2" s="148"/>
      <c r="C2" s="148"/>
      <c r="D2" s="148"/>
      <c r="E2" s="148"/>
      <c r="F2" s="149"/>
    </row>
    <row r="3" spans="1:6" ht="33.75" customHeight="1" x14ac:dyDescent="0.2">
      <c r="A3" s="21" t="s">
        <v>13</v>
      </c>
      <c r="B3" s="152" t="s">
        <v>47</v>
      </c>
      <c r="C3" s="153"/>
      <c r="D3" s="153"/>
      <c r="E3" s="153"/>
      <c r="F3" s="154"/>
    </row>
    <row r="4" spans="1:6" ht="15" x14ac:dyDescent="0.2">
      <c r="A4" s="145"/>
      <c r="B4" s="146"/>
      <c r="C4" s="146"/>
      <c r="D4" s="146"/>
      <c r="E4" s="146"/>
      <c r="F4" s="147"/>
    </row>
    <row r="5" spans="1:6" ht="24" customHeight="1" x14ac:dyDescent="0.2">
      <c r="A5" s="155" t="s">
        <v>54</v>
      </c>
      <c r="B5" s="156"/>
      <c r="C5" s="156"/>
      <c r="D5" s="156"/>
      <c r="E5" s="156"/>
      <c r="F5" s="157"/>
    </row>
    <row r="6" spans="1:6" ht="35.25" customHeight="1" x14ac:dyDescent="0.2">
      <c r="A6" s="150" t="s">
        <v>61</v>
      </c>
      <c r="B6" s="151"/>
      <c r="C6" s="151"/>
      <c r="D6" s="151"/>
      <c r="E6" s="151"/>
      <c r="F6" s="40">
        <v>0</v>
      </c>
    </row>
    <row r="7" spans="1:6" ht="35.25" customHeight="1" x14ac:dyDescent="0.2">
      <c r="A7" s="125" t="s">
        <v>62</v>
      </c>
      <c r="B7" s="126"/>
      <c r="C7" s="126"/>
      <c r="D7" s="126"/>
      <c r="E7" s="127"/>
      <c r="F7" s="41" t="str">
        <f>IF(F18=0,"", IF(F18&lt;=10000,F18,10000))</f>
        <v/>
      </c>
    </row>
    <row r="8" spans="1:6" ht="35.25" customHeight="1" x14ac:dyDescent="0.2">
      <c r="A8" s="143" t="s">
        <v>63</v>
      </c>
      <c r="B8" s="144"/>
      <c r="C8" s="144"/>
      <c r="D8" s="144"/>
      <c r="E8" s="144"/>
      <c r="F8" s="22" t="str">
        <f>IF(F18=0,"",IF(AND(F6&lt;=F7,F6&lt;=10000),"PASS","FAIL"))</f>
        <v/>
      </c>
    </row>
    <row r="9" spans="1:6" ht="15" x14ac:dyDescent="0.2">
      <c r="A9" s="145"/>
      <c r="B9" s="146"/>
      <c r="C9" s="146"/>
      <c r="D9" s="146"/>
      <c r="E9" s="146"/>
      <c r="F9" s="147"/>
    </row>
    <row r="10" spans="1:6" ht="24" customHeight="1" x14ac:dyDescent="0.2">
      <c r="A10" s="155" t="s">
        <v>14</v>
      </c>
      <c r="B10" s="156"/>
      <c r="C10" s="156"/>
      <c r="D10" s="156"/>
      <c r="E10" s="156"/>
      <c r="F10" s="157"/>
    </row>
    <row r="11" spans="1:6" s="27" customFormat="1" ht="47.25" x14ac:dyDescent="0.2">
      <c r="A11" s="23" t="s">
        <v>15</v>
      </c>
      <c r="B11" s="24" t="s">
        <v>16</v>
      </c>
      <c r="C11" s="24" t="s">
        <v>17</v>
      </c>
      <c r="D11" s="24" t="s">
        <v>18</v>
      </c>
      <c r="E11" s="25" t="s">
        <v>51</v>
      </c>
      <c r="F11" s="26" t="s">
        <v>19</v>
      </c>
    </row>
    <row r="12" spans="1:6" s="27" customFormat="1" ht="30" customHeight="1" x14ac:dyDescent="0.2">
      <c r="A12" s="28" t="s">
        <v>20</v>
      </c>
      <c r="B12" s="29">
        <f>'Budget - Activity 1'!B6</f>
        <v>0</v>
      </c>
      <c r="C12" s="30">
        <f>'Budget - Activity 1'!B7</f>
        <v>0</v>
      </c>
      <c r="D12" s="30">
        <f>'Budget - Activity 1'!B8</f>
        <v>0</v>
      </c>
      <c r="E12" s="29">
        <f>'Budget - Activity 1'!B9</f>
        <v>0</v>
      </c>
      <c r="F12" s="31">
        <f>'Budget - Activity 1'!D45</f>
        <v>0</v>
      </c>
    </row>
    <row r="13" spans="1:6" s="27" customFormat="1" ht="30" customHeight="1" x14ac:dyDescent="0.2">
      <c r="A13" s="32" t="s">
        <v>21</v>
      </c>
      <c r="B13" s="122">
        <f>'Budget - Activity 2'!B6</f>
        <v>0</v>
      </c>
      <c r="C13" s="123">
        <f>'Budget - Activity 2'!B7</f>
        <v>0</v>
      </c>
      <c r="D13" s="123">
        <f>'Budget - Activity 2'!B8</f>
        <v>0</v>
      </c>
      <c r="E13" s="122">
        <f>'Budget - Activity 2'!B9</f>
        <v>0</v>
      </c>
      <c r="F13" s="33">
        <f>'Budget - Activity 2'!D45</f>
        <v>0</v>
      </c>
    </row>
    <row r="14" spans="1:6" s="27" customFormat="1" ht="30" customHeight="1" x14ac:dyDescent="0.2">
      <c r="A14" s="34" t="s">
        <v>22</v>
      </c>
      <c r="B14" s="29">
        <f>'Budget - Activity 3'!B6</f>
        <v>0</v>
      </c>
      <c r="C14" s="30">
        <f>'Budget - Activity 3'!B7</f>
        <v>0</v>
      </c>
      <c r="D14" s="30">
        <f>'Budget - Activity 3'!B8</f>
        <v>0</v>
      </c>
      <c r="E14" s="29">
        <f>'Budget - Activity 3'!B9</f>
        <v>0</v>
      </c>
      <c r="F14" s="31">
        <f>'Budget - Activity 3'!D45</f>
        <v>0</v>
      </c>
    </row>
    <row r="15" spans="1:6" s="27" customFormat="1" ht="30" customHeight="1" x14ac:dyDescent="0.2">
      <c r="A15" s="32" t="s">
        <v>23</v>
      </c>
      <c r="B15" s="122">
        <f>'Budget - Activity 4'!B6</f>
        <v>0</v>
      </c>
      <c r="C15" s="123">
        <f>'Budget - Activity 4'!B7</f>
        <v>0</v>
      </c>
      <c r="D15" s="123">
        <f>'Budget - Activity 4'!B8</f>
        <v>0</v>
      </c>
      <c r="E15" s="122">
        <f>'Budget - Activity 4'!B9</f>
        <v>0</v>
      </c>
      <c r="F15" s="33">
        <f>'Budget - Activity 4'!D45</f>
        <v>0</v>
      </c>
    </row>
    <row r="16" spans="1:6" s="27" customFormat="1" ht="30" customHeight="1" x14ac:dyDescent="0.2">
      <c r="A16" s="34" t="s">
        <v>24</v>
      </c>
      <c r="B16" s="29">
        <f>'Budget - Activity 5'!B6</f>
        <v>0</v>
      </c>
      <c r="C16" s="30">
        <f>'Budget - Activity 5'!B7</f>
        <v>0</v>
      </c>
      <c r="D16" s="30">
        <f>'Budget - Activity 5'!B8</f>
        <v>0</v>
      </c>
      <c r="E16" s="29">
        <f>'Budget - Activity 5'!B9</f>
        <v>0</v>
      </c>
      <c r="F16" s="31">
        <f>'Budget - Activity 5'!D45</f>
        <v>0</v>
      </c>
    </row>
    <row r="17" spans="1:7" ht="30" customHeight="1" x14ac:dyDescent="0.2">
      <c r="A17" s="128" t="s">
        <v>25</v>
      </c>
      <c r="B17" s="129"/>
      <c r="C17" s="129"/>
      <c r="D17" s="129"/>
      <c r="E17" s="129"/>
      <c r="F17" s="35">
        <f>SUM(F12:F16)</f>
        <v>0</v>
      </c>
    </row>
    <row r="18" spans="1:7" ht="30" hidden="1" customHeight="1" x14ac:dyDescent="0.2">
      <c r="A18" s="128" t="s">
        <v>49</v>
      </c>
      <c r="B18" s="129"/>
      <c r="C18" s="129"/>
      <c r="D18" s="129"/>
      <c r="E18" s="129"/>
      <c r="F18" s="35">
        <f>F17/2</f>
        <v>0</v>
      </c>
    </row>
    <row r="19" spans="1:7" ht="15.75" x14ac:dyDescent="0.2">
      <c r="A19" s="36"/>
      <c r="B19" s="37"/>
      <c r="C19" s="37"/>
      <c r="D19" s="37"/>
      <c r="E19" s="37"/>
      <c r="F19" s="38"/>
    </row>
    <row r="20" spans="1:7" ht="24" customHeight="1" x14ac:dyDescent="0.2">
      <c r="A20" s="155" t="s">
        <v>26</v>
      </c>
      <c r="B20" s="156"/>
      <c r="C20" s="156"/>
      <c r="D20" s="156"/>
      <c r="E20" s="156"/>
      <c r="F20" s="157"/>
    </row>
    <row r="21" spans="1:7" ht="15.75" x14ac:dyDescent="0.2">
      <c r="A21" s="128" t="s">
        <v>27</v>
      </c>
      <c r="B21" s="129"/>
      <c r="C21" s="129"/>
      <c r="D21" s="129"/>
      <c r="E21" s="129"/>
      <c r="F21" s="142"/>
    </row>
    <row r="22" spans="1:7" ht="113.25" customHeight="1" x14ac:dyDescent="0.2">
      <c r="A22" s="139" t="s">
        <v>64</v>
      </c>
      <c r="B22" s="140"/>
      <c r="C22" s="140"/>
      <c r="D22" s="140"/>
      <c r="E22" s="140"/>
      <c r="F22" s="141"/>
      <c r="G22" s="96"/>
    </row>
    <row r="23" spans="1:7" ht="15.75" customHeight="1" x14ac:dyDescent="0.2">
      <c r="A23" s="130" t="s">
        <v>28</v>
      </c>
      <c r="B23" s="131"/>
      <c r="C23" s="131"/>
      <c r="D23" s="131"/>
      <c r="E23" s="131"/>
      <c r="F23" s="132"/>
    </row>
    <row r="24" spans="1:7" ht="65.25" customHeight="1" thickBot="1" x14ac:dyDescent="0.25">
      <c r="A24" s="133" t="s">
        <v>65</v>
      </c>
      <c r="B24" s="134"/>
      <c r="C24" s="134"/>
      <c r="D24" s="134"/>
      <c r="E24" s="134"/>
      <c r="F24" s="135"/>
    </row>
  </sheetData>
  <sheetProtection sheet="1" objects="1" scenarios="1" selectLockedCells="1"/>
  <mergeCells count="17">
    <mergeCell ref="A20:F20"/>
    <mergeCell ref="A7:E7"/>
    <mergeCell ref="A18:E18"/>
    <mergeCell ref="A23:F23"/>
    <mergeCell ref="A24:F24"/>
    <mergeCell ref="A1:F1"/>
    <mergeCell ref="A22:F22"/>
    <mergeCell ref="A21:F21"/>
    <mergeCell ref="A17:E17"/>
    <mergeCell ref="A8:E8"/>
    <mergeCell ref="A4:F4"/>
    <mergeCell ref="B2:F2"/>
    <mergeCell ref="A6:E6"/>
    <mergeCell ref="B3:F3"/>
    <mergeCell ref="A5:F5"/>
    <mergeCell ref="A9:F9"/>
    <mergeCell ref="A10:F10"/>
  </mergeCells>
  <phoneticPr fontId="2" type="noConversion"/>
  <conditionalFormatting sqref="F8">
    <cfRule type="containsText" dxfId="250" priority="3" operator="containsText" text="FAIL">
      <formula>NOT(ISERROR(SEARCH("FAIL",F8)))</formula>
    </cfRule>
  </conditionalFormatting>
  <conditionalFormatting sqref="B2:F2">
    <cfRule type="notContainsBlanks" dxfId="249" priority="2">
      <formula>LEN(TRIM(B2))&gt;0</formula>
    </cfRule>
  </conditionalFormatting>
  <conditionalFormatting sqref="F6">
    <cfRule type="cellIs" dxfId="248" priority="1" operator="greaterThan">
      <formula>0</formula>
    </cfRule>
  </conditionalFormatting>
  <dataValidations count="1">
    <dataValidation type="decimal" operator="lessThanOrEqual" allowBlank="1" showInputMessage="1" showErrorMessage="1" errorTitle="INVALID Global Market Dev Req" error="Maximum: $10,000.00" sqref="F6">
      <formula1>10000</formula1>
    </dataValidation>
  </dataValidations>
  <pageMargins left="0.74803149606299213" right="0.74803149606299213" top="0.39370078740157483" bottom="0.39370078740157483" header="0.51181102362204722" footer="0.23622047244094491"/>
  <pageSetup scale="53" firstPageNumber="57" orientation="landscape" useFirstPageNumber="1" horizontalDpi="4294967292"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showOutlineSymbols="0" zoomScale="80" zoomScaleNormal="80" zoomScaleSheetLayoutView="85" workbookViewId="0">
      <pane ySplit="10" topLeftCell="A11" activePane="bottomLeft" state="frozen"/>
      <selection activeCell="B2" sqref="B2:F2"/>
      <selection pane="bottomLeft" activeCell="B51" sqref="B51"/>
    </sheetView>
  </sheetViews>
  <sheetFormatPr defaultRowHeight="12.75" customHeight="1" x14ac:dyDescent="0.2"/>
  <cols>
    <col min="1" max="1" width="53.5703125" style="6" customWidth="1"/>
    <col min="2" max="3" width="16.7109375" style="6" customWidth="1"/>
    <col min="4" max="4" width="30" style="6" customWidth="1"/>
    <col min="5" max="5" width="56.7109375" style="6" customWidth="1"/>
    <col min="6" max="16384" width="9.140625" style="4"/>
  </cols>
  <sheetData>
    <row r="1" spans="1:5" s="5" customFormat="1" ht="45.75" customHeight="1" x14ac:dyDescent="0.2">
      <c r="A1" s="158" t="s">
        <v>56</v>
      </c>
      <c r="B1" s="159"/>
      <c r="C1" s="159"/>
      <c r="D1" s="159"/>
      <c r="E1" s="160"/>
    </row>
    <row r="2" spans="1:5" ht="26.25" customHeight="1" x14ac:dyDescent="0.2">
      <c r="A2" s="42" t="s">
        <v>50</v>
      </c>
      <c r="B2" s="161" t="str">
        <f>IF('Budget Summary'!B2:F2=0,"",'Budget Summary'!B2:F2)</f>
        <v/>
      </c>
      <c r="C2" s="162"/>
      <c r="D2" s="162"/>
      <c r="E2" s="163"/>
    </row>
    <row r="3" spans="1:5" ht="61.5" customHeight="1" thickBot="1" x14ac:dyDescent="0.25">
      <c r="A3" s="43" t="s">
        <v>13</v>
      </c>
      <c r="B3" s="173" t="s">
        <v>66</v>
      </c>
      <c r="C3" s="174"/>
      <c r="D3" s="174"/>
      <c r="E3" s="175"/>
    </row>
    <row r="4" spans="1:5" s="5" customFormat="1" ht="15" x14ac:dyDescent="0.2">
      <c r="A4" s="180"/>
      <c r="B4" s="181"/>
      <c r="C4" s="181"/>
      <c r="D4" s="181"/>
      <c r="E4" s="182"/>
    </row>
    <row r="5" spans="1:5" s="5" customFormat="1" ht="23.25" customHeight="1" x14ac:dyDescent="0.2">
      <c r="A5" s="184" t="s">
        <v>30</v>
      </c>
      <c r="B5" s="184"/>
      <c r="C5" s="184"/>
      <c r="D5" s="184"/>
      <c r="E5" s="184"/>
    </row>
    <row r="6" spans="1:5" ht="19.5" customHeight="1" x14ac:dyDescent="0.2">
      <c r="A6" s="102" t="s">
        <v>16</v>
      </c>
      <c r="B6" s="47"/>
      <c r="C6" s="7"/>
      <c r="D6" s="7"/>
      <c r="E6" s="8"/>
    </row>
    <row r="7" spans="1:5" ht="19.5" customHeight="1" x14ac:dyDescent="0.2">
      <c r="A7" s="44" t="s">
        <v>17</v>
      </c>
      <c r="B7" s="48"/>
      <c r="C7" s="7"/>
      <c r="D7" s="7"/>
      <c r="E7" s="8"/>
    </row>
    <row r="8" spans="1:5" ht="19.5" customHeight="1" x14ac:dyDescent="0.2">
      <c r="A8" s="44" t="s">
        <v>18</v>
      </c>
      <c r="B8" s="48"/>
      <c r="C8" s="7"/>
      <c r="D8" s="7"/>
      <c r="E8" s="8"/>
    </row>
    <row r="9" spans="1:5" ht="19.5" customHeight="1" thickBot="1" x14ac:dyDescent="0.25">
      <c r="A9" s="97" t="s">
        <v>51</v>
      </c>
      <c r="B9" s="47"/>
      <c r="C9" s="7"/>
      <c r="D9" s="7"/>
      <c r="E9" s="8"/>
    </row>
    <row r="10" spans="1:5" s="1" customFormat="1" ht="29.25" customHeight="1" thickBot="1" x14ac:dyDescent="0.25">
      <c r="A10" s="176" t="s">
        <v>31</v>
      </c>
      <c r="B10" s="177"/>
      <c r="C10" s="178"/>
      <c r="D10" s="46" t="s">
        <v>19</v>
      </c>
      <c r="E10" s="45" t="s">
        <v>35</v>
      </c>
    </row>
    <row r="11" spans="1:5" s="2" customFormat="1" ht="18" customHeight="1" thickTop="1" x14ac:dyDescent="0.2">
      <c r="A11" s="66" t="s">
        <v>52</v>
      </c>
      <c r="B11" s="67"/>
      <c r="C11" s="68"/>
      <c r="D11" s="49"/>
      <c r="E11" s="79"/>
    </row>
    <row r="12" spans="1:5" s="3" customFormat="1" ht="15.75" x14ac:dyDescent="0.2">
      <c r="A12" s="164" t="s">
        <v>0</v>
      </c>
      <c r="B12" s="165"/>
      <c r="C12" s="166"/>
      <c r="D12" s="69"/>
      <c r="E12" s="80"/>
    </row>
    <row r="13" spans="1:5" s="3" customFormat="1" ht="15.75" x14ac:dyDescent="0.2">
      <c r="A13" s="167" t="s">
        <v>1</v>
      </c>
      <c r="B13" s="168"/>
      <c r="C13" s="169"/>
      <c r="D13" s="70"/>
      <c r="E13" s="81"/>
    </row>
    <row r="14" spans="1:5" s="3" customFormat="1" ht="15.75" x14ac:dyDescent="0.2">
      <c r="A14" s="170" t="s">
        <v>11</v>
      </c>
      <c r="B14" s="171"/>
      <c r="C14" s="172"/>
      <c r="D14" s="70"/>
      <c r="E14" s="81"/>
    </row>
    <row r="15" spans="1:5" s="3" customFormat="1" ht="15.75" x14ac:dyDescent="0.2">
      <c r="A15" s="185" t="s">
        <v>12</v>
      </c>
      <c r="B15" s="186"/>
      <c r="C15" s="187"/>
      <c r="D15" s="70"/>
      <c r="E15" s="81"/>
    </row>
    <row r="16" spans="1:5" s="3" customFormat="1" ht="18" customHeight="1" x14ac:dyDescent="0.2">
      <c r="A16" s="183" t="s">
        <v>36</v>
      </c>
      <c r="B16" s="183"/>
      <c r="C16" s="183"/>
      <c r="D16" s="103">
        <f>SUBTOTAL(109,Table24812172227327[Sum])</f>
        <v>0</v>
      </c>
      <c r="E16" s="104"/>
    </row>
    <row r="17" spans="1:5" s="2" customFormat="1" ht="18" customHeight="1" x14ac:dyDescent="0.2">
      <c r="A17" s="105" t="s">
        <v>44</v>
      </c>
      <c r="B17" s="106"/>
      <c r="C17" s="106"/>
      <c r="D17" s="107"/>
      <c r="E17" s="108"/>
    </row>
    <row r="18" spans="1:5" s="3" customFormat="1" ht="15.75" x14ac:dyDescent="0.2">
      <c r="A18" s="194" t="s">
        <v>2</v>
      </c>
      <c r="B18" s="195"/>
      <c r="C18" s="196"/>
      <c r="D18" s="71"/>
      <c r="E18" s="76"/>
    </row>
    <row r="19" spans="1:5" s="3" customFormat="1" ht="15.75" x14ac:dyDescent="0.2">
      <c r="A19" s="167" t="s">
        <v>3</v>
      </c>
      <c r="B19" s="168"/>
      <c r="C19" s="197"/>
      <c r="D19" s="72"/>
      <c r="E19" s="77"/>
    </row>
    <row r="20" spans="1:5" s="3" customFormat="1" ht="15.75" x14ac:dyDescent="0.2">
      <c r="A20" s="170" t="s">
        <v>4</v>
      </c>
      <c r="B20" s="171"/>
      <c r="C20" s="198"/>
      <c r="D20" s="72"/>
      <c r="E20" s="77"/>
    </row>
    <row r="21" spans="1:5" s="3" customFormat="1" ht="15.75" x14ac:dyDescent="0.2">
      <c r="A21" s="185" t="s">
        <v>29</v>
      </c>
      <c r="B21" s="186"/>
      <c r="C21" s="187"/>
      <c r="D21" s="72"/>
      <c r="E21" s="77"/>
    </row>
    <row r="22" spans="1:5" s="3" customFormat="1" ht="18" customHeight="1" x14ac:dyDescent="0.2">
      <c r="A22" s="183" t="s">
        <v>36</v>
      </c>
      <c r="B22" s="183"/>
      <c r="C22" s="183"/>
      <c r="D22" s="103">
        <f>SUBTOTAL(109,Table26813182328338[Sum])</f>
        <v>0</v>
      </c>
      <c r="E22" s="109"/>
    </row>
    <row r="23" spans="1:5" s="2" customFormat="1" ht="18" customHeight="1" x14ac:dyDescent="0.2">
      <c r="A23" s="111" t="s">
        <v>43</v>
      </c>
      <c r="B23" s="50" t="s">
        <v>32</v>
      </c>
      <c r="C23" s="51" t="s">
        <v>33</v>
      </c>
      <c r="D23" s="107"/>
      <c r="E23" s="108"/>
    </row>
    <row r="24" spans="1:5" s="3" customFormat="1" ht="15.75" x14ac:dyDescent="0.2">
      <c r="A24" s="52" t="s">
        <v>5</v>
      </c>
      <c r="B24" s="90">
        <v>0</v>
      </c>
      <c r="C24" s="73">
        <v>0</v>
      </c>
      <c r="D24" s="53">
        <f>PRODUCT(Table247914192429349[[#This Row],[Column1]:[Column2]])</f>
        <v>0</v>
      </c>
      <c r="E24" s="76"/>
    </row>
    <row r="25" spans="1:5" s="3" customFormat="1" ht="15.75" x14ac:dyDescent="0.2">
      <c r="A25" s="54" t="s">
        <v>6</v>
      </c>
      <c r="B25" s="91">
        <v>0</v>
      </c>
      <c r="C25" s="74">
        <v>0</v>
      </c>
      <c r="D25" s="55">
        <f>PRODUCT(Table247914192429349[[#This Row],[Column1]:[Column2]])</f>
        <v>0</v>
      </c>
      <c r="E25" s="77"/>
    </row>
    <row r="26" spans="1:5" s="3" customFormat="1" ht="15.75" x14ac:dyDescent="0.2">
      <c r="A26" s="56" t="s">
        <v>7</v>
      </c>
      <c r="B26" s="92">
        <v>0</v>
      </c>
      <c r="C26" s="75">
        <v>0</v>
      </c>
      <c r="D26" s="55">
        <f>PRODUCT(Table247914192429349[[#This Row],[Column1]:[Column2]])</f>
        <v>0</v>
      </c>
      <c r="E26" s="77"/>
    </row>
    <row r="27" spans="1:5" s="3" customFormat="1" ht="18" customHeight="1" x14ac:dyDescent="0.2">
      <c r="A27" s="57" t="s">
        <v>36</v>
      </c>
      <c r="B27" s="58"/>
      <c r="C27" s="59"/>
      <c r="D27" s="110">
        <f>SUBTOTAL(109,Table247914192429349[Sum])</f>
        <v>0</v>
      </c>
      <c r="E27" s="109"/>
    </row>
    <row r="28" spans="1:5" s="2" customFormat="1" ht="18" customHeight="1" x14ac:dyDescent="0.2">
      <c r="A28" s="60" t="s">
        <v>37</v>
      </c>
      <c r="B28" s="61" t="s">
        <v>32</v>
      </c>
      <c r="C28" s="62" t="s">
        <v>34</v>
      </c>
      <c r="D28" s="107"/>
      <c r="E28" s="108"/>
    </row>
    <row r="29" spans="1:5" s="3" customFormat="1" ht="15.75" x14ac:dyDescent="0.2">
      <c r="A29" s="63" t="s">
        <v>8</v>
      </c>
      <c r="B29" s="93">
        <v>75</v>
      </c>
      <c r="C29" s="73">
        <v>0</v>
      </c>
      <c r="D29" s="53">
        <f>PRODUCT(Table247810152025303510[[#This Row],[Column1]:[Column2]])</f>
        <v>0</v>
      </c>
      <c r="E29" s="76"/>
    </row>
    <row r="30" spans="1:5" s="3" customFormat="1" ht="15.75" x14ac:dyDescent="0.2">
      <c r="A30" s="63" t="s">
        <v>9</v>
      </c>
      <c r="B30" s="94">
        <v>75</v>
      </c>
      <c r="C30" s="74">
        <v>0</v>
      </c>
      <c r="D30" s="55">
        <f>PRODUCT(Table247810152025303510[[#This Row],[Column1]:[Column2]])</f>
        <v>0</v>
      </c>
      <c r="E30" s="77"/>
    </row>
    <row r="31" spans="1:5" s="3" customFormat="1" ht="15.75" x14ac:dyDescent="0.2">
      <c r="A31" s="64" t="s">
        <v>10</v>
      </c>
      <c r="B31" s="95">
        <v>75</v>
      </c>
      <c r="C31" s="75">
        <v>0</v>
      </c>
      <c r="D31" s="55">
        <f>PRODUCT(Table247810152025303510[[#This Row],[Column1]:[Column2]])</f>
        <v>0</v>
      </c>
      <c r="E31" s="77"/>
    </row>
    <row r="32" spans="1:5" s="3" customFormat="1" ht="18" customHeight="1" x14ac:dyDescent="0.2">
      <c r="A32" s="112" t="s">
        <v>36</v>
      </c>
      <c r="B32" s="113"/>
      <c r="C32" s="114"/>
      <c r="D32" s="65">
        <f>SUBTOTAL(109,Table247810152025303510[Sum])</f>
        <v>0</v>
      </c>
      <c r="E32" s="78"/>
    </row>
    <row r="33" spans="1:5" s="2" customFormat="1" ht="18" customHeight="1" x14ac:dyDescent="0.2">
      <c r="A33" s="111" t="s">
        <v>38</v>
      </c>
      <c r="B33" s="50" t="s">
        <v>32</v>
      </c>
      <c r="C33" s="51" t="s">
        <v>34</v>
      </c>
      <c r="D33" s="107"/>
      <c r="E33" s="108"/>
    </row>
    <row r="34" spans="1:5" s="3" customFormat="1" ht="15.75" x14ac:dyDescent="0.2">
      <c r="A34" s="63" t="s">
        <v>8</v>
      </c>
      <c r="B34" s="93">
        <v>100</v>
      </c>
      <c r="C34" s="73">
        <v>0</v>
      </c>
      <c r="D34" s="53">
        <f>PRODUCT(Table2478101520253035102[[#This Row],[Column1]:[Column2]])</f>
        <v>0</v>
      </c>
      <c r="E34" s="76"/>
    </row>
    <row r="35" spans="1:5" s="3" customFormat="1" ht="15.75" x14ac:dyDescent="0.2">
      <c r="A35" s="63" t="s">
        <v>9</v>
      </c>
      <c r="B35" s="94">
        <v>100</v>
      </c>
      <c r="C35" s="74">
        <v>0</v>
      </c>
      <c r="D35" s="55">
        <f>PRODUCT(Table2478101520253035102[[#This Row],[Column1]:[Column2]])</f>
        <v>0</v>
      </c>
      <c r="E35" s="77"/>
    </row>
    <row r="36" spans="1:5" s="3" customFormat="1" ht="15.75" x14ac:dyDescent="0.2">
      <c r="A36" s="64" t="s">
        <v>10</v>
      </c>
      <c r="B36" s="95">
        <v>100</v>
      </c>
      <c r="C36" s="75">
        <v>0</v>
      </c>
      <c r="D36" s="55">
        <f>PRODUCT(Table2478101520253035102[[#This Row],[Column1]:[Column2]])</f>
        <v>0</v>
      </c>
      <c r="E36" s="77"/>
    </row>
    <row r="37" spans="1:5" s="3" customFormat="1" ht="18" customHeight="1" x14ac:dyDescent="0.2">
      <c r="A37" s="112" t="s">
        <v>36</v>
      </c>
      <c r="B37" s="113"/>
      <c r="C37" s="114"/>
      <c r="D37" s="65">
        <f>SUBTOTAL(109,Table2478101520253035102[Sum])</f>
        <v>0</v>
      </c>
      <c r="E37" s="78"/>
    </row>
    <row r="38" spans="1:5" s="2" customFormat="1" ht="18" customHeight="1" x14ac:dyDescent="0.2">
      <c r="A38" s="105" t="s">
        <v>53</v>
      </c>
      <c r="B38" s="106"/>
      <c r="C38" s="106"/>
      <c r="D38" s="107"/>
      <c r="E38" s="108"/>
    </row>
    <row r="39" spans="1:5" s="3" customFormat="1" ht="18" customHeight="1" x14ac:dyDescent="0.2">
      <c r="A39" s="188"/>
      <c r="B39" s="189"/>
      <c r="C39" s="190"/>
      <c r="D39" s="69"/>
      <c r="E39" s="84"/>
    </row>
    <row r="40" spans="1:5" s="3" customFormat="1" ht="18" customHeight="1" x14ac:dyDescent="0.2">
      <c r="A40" s="191"/>
      <c r="B40" s="192"/>
      <c r="C40" s="193"/>
      <c r="D40" s="70"/>
      <c r="E40" s="85"/>
    </row>
    <row r="41" spans="1:5" s="3" customFormat="1" ht="18" customHeight="1" x14ac:dyDescent="0.2">
      <c r="A41" s="191"/>
      <c r="B41" s="192"/>
      <c r="C41" s="193"/>
      <c r="D41" s="70"/>
      <c r="E41" s="85"/>
    </row>
    <row r="42" spans="1:5" s="3" customFormat="1" ht="18" customHeight="1" x14ac:dyDescent="0.2">
      <c r="A42" s="191"/>
      <c r="B42" s="192"/>
      <c r="C42" s="193"/>
      <c r="D42" s="70"/>
      <c r="E42" s="85"/>
    </row>
    <row r="43" spans="1:5" s="3" customFormat="1" ht="18" customHeight="1" x14ac:dyDescent="0.2">
      <c r="A43" s="188"/>
      <c r="B43" s="189"/>
      <c r="C43" s="190"/>
      <c r="D43" s="70"/>
      <c r="E43" s="85"/>
    </row>
    <row r="44" spans="1:5" s="3" customFormat="1" ht="18" customHeight="1" x14ac:dyDescent="0.2">
      <c r="A44" s="183" t="s">
        <v>36</v>
      </c>
      <c r="B44" s="183"/>
      <c r="C44" s="183"/>
      <c r="D44" s="103">
        <f>SUBTOTAL(109,Table2481217222732783233[Sum])</f>
        <v>0</v>
      </c>
      <c r="E44" s="109"/>
    </row>
    <row r="45" spans="1:5" s="3" customFormat="1" ht="27.75" customHeight="1" x14ac:dyDescent="0.2">
      <c r="A45" s="179" t="s">
        <v>19</v>
      </c>
      <c r="B45" s="179"/>
      <c r="C45" s="179"/>
      <c r="D45" s="116">
        <f>SUM(D16,D22,D27,D32,D37,D44)</f>
        <v>0</v>
      </c>
      <c r="E45" s="117"/>
    </row>
  </sheetData>
  <sheetProtection sheet="1" objects="1" scenarios="1" insertRows="0" deleteRows="0" selectLockedCells="1"/>
  <mergeCells count="23">
    <mergeCell ref="A45:C45"/>
    <mergeCell ref="A4:E4"/>
    <mergeCell ref="A44:C44"/>
    <mergeCell ref="A5:E5"/>
    <mergeCell ref="A16:C16"/>
    <mergeCell ref="A21:C21"/>
    <mergeCell ref="A39:C39"/>
    <mergeCell ref="A40:C40"/>
    <mergeCell ref="A43:C43"/>
    <mergeCell ref="A22:C22"/>
    <mergeCell ref="A15:C15"/>
    <mergeCell ref="A18:C18"/>
    <mergeCell ref="A19:C19"/>
    <mergeCell ref="A20:C20"/>
    <mergeCell ref="A41:C41"/>
    <mergeCell ref="A42:C42"/>
    <mergeCell ref="A1:E1"/>
    <mergeCell ref="B2:E2"/>
    <mergeCell ref="A12:C12"/>
    <mergeCell ref="A13:C13"/>
    <mergeCell ref="A14:C14"/>
    <mergeCell ref="B3:E3"/>
    <mergeCell ref="A10:C10"/>
  </mergeCells>
  <phoneticPr fontId="2" type="noConversion"/>
  <conditionalFormatting sqref="C34:C36 C29:C31">
    <cfRule type="cellIs" dxfId="247" priority="3" operator="equal">
      <formula>0</formula>
    </cfRule>
  </conditionalFormatting>
  <conditionalFormatting sqref="C24:C26">
    <cfRule type="cellIs" dxfId="246" priority="2" operator="equal">
      <formula>0</formula>
    </cfRule>
  </conditionalFormatting>
  <dataValidations count="3">
    <dataValidation type="whole" operator="equal" allowBlank="1" showInputMessage="1" showErrorMessage="1" errorTitle="PLEASE CORRECT" error="Rate is $100 CAD" sqref="B34:B36">
      <formula1>100</formula1>
    </dataValidation>
    <dataValidation type="whole" operator="greaterThan" allowBlank="1" showInputMessage="1" showErrorMessage="1" errorTitle="PLEASE CORRECT" error="Data must be whole number." sqref="C24:C26 C34:C36 C29:C31">
      <formula1>0</formula1>
    </dataValidation>
    <dataValidation type="whole" operator="equal" allowBlank="1" showInputMessage="1" showErrorMessage="1" errorTitle="PLEASE CORRECT" error="Rate is $75 CAD" sqref="B29:B31">
      <formula1>75</formula1>
    </dataValidation>
  </dataValidations>
  <printOptions horizontalCentered="1"/>
  <pageMargins left="0.74803149606299202" right="0.74803149606299202" top="0.39370078740157499" bottom="0.39370078740157499" header="0.511811023622047" footer="0.23622047244094499"/>
  <pageSetup scale="59" firstPageNumber="57" orientation="landscape" useFirstPageNumber="1" horizontalDpi="4294967292" r:id="rId1"/>
  <headerFooter alignWithMargins="0">
    <oddHeader xml:space="preserve">&amp;R
</oddHeader>
  </headerFooter>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showOutlineSymbols="0" zoomScale="80" zoomScaleNormal="80" zoomScaleSheetLayoutView="85" workbookViewId="0">
      <pane ySplit="10" topLeftCell="A23" activePane="bottomLeft" state="frozen"/>
      <selection activeCell="B2" sqref="B2:F2"/>
      <selection pane="bottomLeft" activeCell="A41" sqref="A41:C43"/>
    </sheetView>
  </sheetViews>
  <sheetFormatPr defaultRowHeight="12.75" customHeight="1" x14ac:dyDescent="0.2"/>
  <cols>
    <col min="1" max="1" width="53.5703125" style="6" customWidth="1"/>
    <col min="2" max="3" width="16.7109375" style="6" customWidth="1"/>
    <col min="4" max="4" width="30" style="6" customWidth="1"/>
    <col min="5" max="5" width="56.7109375" style="6" customWidth="1"/>
    <col min="6" max="16384" width="9.140625" style="4"/>
  </cols>
  <sheetData>
    <row r="1" spans="1:5" s="5" customFormat="1" ht="45.75" customHeight="1" x14ac:dyDescent="0.2">
      <c r="A1" s="158" t="s">
        <v>57</v>
      </c>
      <c r="B1" s="159"/>
      <c r="C1" s="159"/>
      <c r="D1" s="159"/>
      <c r="E1" s="160"/>
    </row>
    <row r="2" spans="1:5" ht="26.25" customHeight="1" x14ac:dyDescent="0.2">
      <c r="A2" s="42" t="s">
        <v>50</v>
      </c>
      <c r="B2" s="161" t="str">
        <f>IF('Budget Summary'!B2:F2=0,"",'Budget Summary'!B2:F2)</f>
        <v/>
      </c>
      <c r="C2" s="162"/>
      <c r="D2" s="162"/>
      <c r="E2" s="163"/>
    </row>
    <row r="3" spans="1:5" ht="61.5" customHeight="1" thickBot="1" x14ac:dyDescent="0.25">
      <c r="A3" s="43" t="s">
        <v>13</v>
      </c>
      <c r="B3" s="173" t="s">
        <v>66</v>
      </c>
      <c r="C3" s="174"/>
      <c r="D3" s="174"/>
      <c r="E3" s="175"/>
    </row>
    <row r="4" spans="1:5" s="5" customFormat="1" ht="15" x14ac:dyDescent="0.2">
      <c r="A4" s="180"/>
      <c r="B4" s="181"/>
      <c r="C4" s="181"/>
      <c r="D4" s="181"/>
      <c r="E4" s="182"/>
    </row>
    <row r="5" spans="1:5" s="5" customFormat="1" ht="23.25" customHeight="1" x14ac:dyDescent="0.2">
      <c r="A5" s="184" t="s">
        <v>39</v>
      </c>
      <c r="B5" s="184"/>
      <c r="C5" s="184"/>
      <c r="D5" s="184"/>
      <c r="E5" s="184"/>
    </row>
    <row r="6" spans="1:5" ht="19.5" customHeight="1" x14ac:dyDescent="0.2">
      <c r="A6" s="102" t="s">
        <v>16</v>
      </c>
      <c r="B6" s="47"/>
      <c r="C6" s="7"/>
      <c r="D6" s="7"/>
      <c r="E6" s="8"/>
    </row>
    <row r="7" spans="1:5" ht="19.5" customHeight="1" x14ac:dyDescent="0.2">
      <c r="A7" s="44" t="s">
        <v>17</v>
      </c>
      <c r="B7" s="48"/>
      <c r="C7" s="7"/>
      <c r="D7" s="7"/>
      <c r="E7" s="8"/>
    </row>
    <row r="8" spans="1:5" ht="19.5" customHeight="1" x14ac:dyDescent="0.2">
      <c r="A8" s="44" t="s">
        <v>18</v>
      </c>
      <c r="B8" s="48"/>
      <c r="C8" s="7"/>
      <c r="D8" s="7"/>
      <c r="E8" s="8"/>
    </row>
    <row r="9" spans="1:5" ht="19.5" customHeight="1" thickBot="1" x14ac:dyDescent="0.25">
      <c r="A9" s="97" t="s">
        <v>51</v>
      </c>
      <c r="B9" s="47"/>
      <c r="C9" s="7"/>
      <c r="D9" s="7"/>
      <c r="E9" s="8"/>
    </row>
    <row r="10" spans="1:5" s="1" customFormat="1" ht="29.25" customHeight="1" thickBot="1" x14ac:dyDescent="0.25">
      <c r="A10" s="176" t="s">
        <v>31</v>
      </c>
      <c r="B10" s="177"/>
      <c r="C10" s="178"/>
      <c r="D10" s="120" t="s">
        <v>19</v>
      </c>
      <c r="E10" s="121" t="s">
        <v>35</v>
      </c>
    </row>
    <row r="11" spans="1:5" s="2" customFormat="1" ht="18" customHeight="1" thickTop="1" x14ac:dyDescent="0.2">
      <c r="A11" s="66" t="s">
        <v>52</v>
      </c>
      <c r="B11" s="67"/>
      <c r="C11" s="68"/>
      <c r="D11" s="82"/>
      <c r="E11" s="83"/>
    </row>
    <row r="12" spans="1:5" s="3" customFormat="1" ht="15.75" x14ac:dyDescent="0.2">
      <c r="A12" s="164" t="s">
        <v>0</v>
      </c>
      <c r="B12" s="165"/>
      <c r="C12" s="166"/>
      <c r="D12" s="69"/>
      <c r="E12" s="84"/>
    </row>
    <row r="13" spans="1:5" s="3" customFormat="1" ht="15.75" x14ac:dyDescent="0.2">
      <c r="A13" s="199" t="s">
        <v>1</v>
      </c>
      <c r="B13" s="168"/>
      <c r="C13" s="169"/>
      <c r="D13" s="70"/>
      <c r="E13" s="85"/>
    </row>
    <row r="14" spans="1:5" s="3" customFormat="1" ht="15.75" x14ac:dyDescent="0.2">
      <c r="A14" s="200" t="s">
        <v>11</v>
      </c>
      <c r="B14" s="171"/>
      <c r="C14" s="172"/>
      <c r="D14" s="70"/>
      <c r="E14" s="85"/>
    </row>
    <row r="15" spans="1:5" s="3" customFormat="1" ht="15.75" x14ac:dyDescent="0.2">
      <c r="A15" s="201" t="s">
        <v>12</v>
      </c>
      <c r="B15" s="202"/>
      <c r="C15" s="203"/>
      <c r="D15" s="88"/>
      <c r="E15" s="89"/>
    </row>
    <row r="16" spans="1:5" s="3" customFormat="1" ht="18" customHeight="1" x14ac:dyDescent="0.2">
      <c r="A16" s="183" t="s">
        <v>36</v>
      </c>
      <c r="B16" s="183"/>
      <c r="C16" s="183"/>
      <c r="D16" s="110">
        <f>SUBTOTAL(109,Table248121722273278[Sum])</f>
        <v>0</v>
      </c>
      <c r="E16" s="109"/>
    </row>
    <row r="17" spans="1:5" s="2" customFormat="1" ht="18" customHeight="1" x14ac:dyDescent="0.2">
      <c r="A17" s="105" t="s">
        <v>44</v>
      </c>
      <c r="B17" s="106"/>
      <c r="C17" s="106"/>
      <c r="D17" s="107"/>
      <c r="E17" s="108"/>
    </row>
    <row r="18" spans="1:5" s="3" customFormat="1" ht="15.75" x14ac:dyDescent="0.2">
      <c r="A18" s="194" t="s">
        <v>2</v>
      </c>
      <c r="B18" s="195"/>
      <c r="C18" s="196"/>
      <c r="D18" s="71"/>
      <c r="E18" s="84"/>
    </row>
    <row r="19" spans="1:5" s="3" customFormat="1" ht="15.75" x14ac:dyDescent="0.2">
      <c r="A19" s="199" t="s">
        <v>3</v>
      </c>
      <c r="B19" s="168"/>
      <c r="C19" s="197"/>
      <c r="D19" s="72"/>
      <c r="E19" s="85"/>
    </row>
    <row r="20" spans="1:5" s="3" customFormat="1" ht="15.75" x14ac:dyDescent="0.2">
      <c r="A20" s="200" t="s">
        <v>4</v>
      </c>
      <c r="B20" s="171"/>
      <c r="C20" s="198"/>
      <c r="D20" s="72"/>
      <c r="E20" s="85"/>
    </row>
    <row r="21" spans="1:5" s="3" customFormat="1" ht="15.75" x14ac:dyDescent="0.2">
      <c r="A21" s="185" t="s">
        <v>29</v>
      </c>
      <c r="B21" s="186"/>
      <c r="C21" s="187"/>
      <c r="D21" s="72"/>
      <c r="E21" s="85"/>
    </row>
    <row r="22" spans="1:5" s="3" customFormat="1" ht="18" customHeight="1" x14ac:dyDescent="0.2">
      <c r="A22" s="183" t="s">
        <v>36</v>
      </c>
      <c r="B22" s="183"/>
      <c r="C22" s="183"/>
      <c r="D22" s="103">
        <f>SUBTOTAL(109,Table268131823283389[Sum])</f>
        <v>0</v>
      </c>
      <c r="E22" s="109"/>
    </row>
    <row r="23" spans="1:5" s="2" customFormat="1" ht="18" customHeight="1" x14ac:dyDescent="0.2">
      <c r="A23" s="111" t="s">
        <v>43</v>
      </c>
      <c r="B23" s="50" t="s">
        <v>32</v>
      </c>
      <c r="C23" s="51" t="s">
        <v>33</v>
      </c>
      <c r="D23" s="107"/>
      <c r="E23" s="108"/>
    </row>
    <row r="24" spans="1:5" s="3" customFormat="1" ht="15.75" x14ac:dyDescent="0.2">
      <c r="A24" s="52" t="s">
        <v>5</v>
      </c>
      <c r="B24" s="90">
        <v>0</v>
      </c>
      <c r="C24" s="73">
        <v>0</v>
      </c>
      <c r="D24" s="53">
        <f>PRODUCT(Table24791419242934910[[#This Row],[Column1]:[Column2]])</f>
        <v>0</v>
      </c>
      <c r="E24" s="84"/>
    </row>
    <row r="25" spans="1:5" s="3" customFormat="1" ht="15.75" x14ac:dyDescent="0.2">
      <c r="A25" s="54" t="s">
        <v>6</v>
      </c>
      <c r="B25" s="91">
        <v>0</v>
      </c>
      <c r="C25" s="74">
        <v>0</v>
      </c>
      <c r="D25" s="55">
        <f>PRODUCT(Table24791419242934910[[#This Row],[Column1]:[Column2]])</f>
        <v>0</v>
      </c>
      <c r="E25" s="85"/>
    </row>
    <row r="26" spans="1:5" s="3" customFormat="1" ht="15.75" x14ac:dyDescent="0.2">
      <c r="A26" s="56" t="s">
        <v>7</v>
      </c>
      <c r="B26" s="92">
        <v>0</v>
      </c>
      <c r="C26" s="75">
        <v>0</v>
      </c>
      <c r="D26" s="55">
        <f>PRODUCT(Table24791419242934910[[#This Row],[Column1]:[Column2]])</f>
        <v>0</v>
      </c>
      <c r="E26" s="85"/>
    </row>
    <row r="27" spans="1:5" s="3" customFormat="1" ht="18" customHeight="1" x14ac:dyDescent="0.2">
      <c r="A27" s="86" t="s">
        <v>36</v>
      </c>
      <c r="B27" s="58"/>
      <c r="C27" s="59"/>
      <c r="D27" s="110">
        <f>SUBTOTAL(109,Table24791419242934910[Sum])</f>
        <v>0</v>
      </c>
      <c r="E27" s="109"/>
    </row>
    <row r="28" spans="1:5" s="2" customFormat="1" ht="18" customHeight="1" x14ac:dyDescent="0.2">
      <c r="A28" s="60" t="s">
        <v>37</v>
      </c>
      <c r="B28" s="61" t="s">
        <v>32</v>
      </c>
      <c r="C28" s="62" t="s">
        <v>34</v>
      </c>
      <c r="D28" s="107"/>
      <c r="E28" s="108"/>
    </row>
    <row r="29" spans="1:5" s="3" customFormat="1" ht="15.75" x14ac:dyDescent="0.2">
      <c r="A29" s="63" t="s">
        <v>8</v>
      </c>
      <c r="B29" s="93">
        <v>75</v>
      </c>
      <c r="C29" s="73">
        <v>0</v>
      </c>
      <c r="D29" s="53">
        <f>PRODUCT(Table24781015202530351011[[#This Row],[Column1]:[Column2]])</f>
        <v>0</v>
      </c>
      <c r="E29" s="84"/>
    </row>
    <row r="30" spans="1:5" s="3" customFormat="1" ht="15.75" x14ac:dyDescent="0.2">
      <c r="A30" s="63" t="s">
        <v>9</v>
      </c>
      <c r="B30" s="94">
        <v>75</v>
      </c>
      <c r="C30" s="74">
        <v>0</v>
      </c>
      <c r="D30" s="55">
        <f>PRODUCT(Table24781015202530351011[[#This Row],[Column1]:[Column2]])</f>
        <v>0</v>
      </c>
      <c r="E30" s="85"/>
    </row>
    <row r="31" spans="1:5" s="3" customFormat="1" ht="15.75" x14ac:dyDescent="0.2">
      <c r="A31" s="64" t="s">
        <v>10</v>
      </c>
      <c r="B31" s="95">
        <v>75</v>
      </c>
      <c r="C31" s="75">
        <v>0</v>
      </c>
      <c r="D31" s="55">
        <f>PRODUCT(Table24781015202530351011[[#This Row],[Column1]:[Column2]])</f>
        <v>0</v>
      </c>
      <c r="E31" s="85"/>
    </row>
    <row r="32" spans="1:5" s="3" customFormat="1" ht="18" customHeight="1" x14ac:dyDescent="0.2">
      <c r="A32" s="115" t="s">
        <v>36</v>
      </c>
      <c r="B32" s="113"/>
      <c r="C32" s="114"/>
      <c r="D32" s="65">
        <f>SUBTOTAL(109,Table24781015202530351011[Sum])</f>
        <v>0</v>
      </c>
      <c r="E32" s="87"/>
    </row>
    <row r="33" spans="1:5" s="2" customFormat="1" ht="18" customHeight="1" x14ac:dyDescent="0.2">
      <c r="A33" s="111" t="s">
        <v>38</v>
      </c>
      <c r="B33" s="50" t="s">
        <v>32</v>
      </c>
      <c r="C33" s="51" t="s">
        <v>34</v>
      </c>
      <c r="D33" s="107"/>
      <c r="E33" s="108"/>
    </row>
    <row r="34" spans="1:5" s="3" customFormat="1" ht="15.75" x14ac:dyDescent="0.2">
      <c r="A34" s="63" t="s">
        <v>8</v>
      </c>
      <c r="B34" s="93">
        <v>100</v>
      </c>
      <c r="C34" s="73">
        <v>0</v>
      </c>
      <c r="D34" s="53">
        <f>PRODUCT(Table247810152025303510213[[#This Row],[Column1]:[Column2]])</f>
        <v>0</v>
      </c>
      <c r="E34" s="84"/>
    </row>
    <row r="35" spans="1:5" s="3" customFormat="1" ht="15.75" x14ac:dyDescent="0.2">
      <c r="A35" s="63" t="s">
        <v>9</v>
      </c>
      <c r="B35" s="94">
        <v>100</v>
      </c>
      <c r="C35" s="74">
        <v>0</v>
      </c>
      <c r="D35" s="55">
        <f>PRODUCT(Table247810152025303510213[[#This Row],[Column1]:[Column2]])</f>
        <v>0</v>
      </c>
      <c r="E35" s="85"/>
    </row>
    <row r="36" spans="1:5" s="3" customFormat="1" ht="15.75" x14ac:dyDescent="0.2">
      <c r="A36" s="64" t="s">
        <v>10</v>
      </c>
      <c r="B36" s="95">
        <v>100</v>
      </c>
      <c r="C36" s="75">
        <v>0</v>
      </c>
      <c r="D36" s="55">
        <f>PRODUCT(Table247810152025303510213[[#This Row],[Column1]:[Column2]])</f>
        <v>0</v>
      </c>
      <c r="E36" s="85"/>
    </row>
    <row r="37" spans="1:5" s="3" customFormat="1" ht="18" customHeight="1" x14ac:dyDescent="0.2">
      <c r="A37" s="115" t="s">
        <v>36</v>
      </c>
      <c r="B37" s="113"/>
      <c r="C37" s="114"/>
      <c r="D37" s="65">
        <f>SUBTOTAL(109,Table247810152025303510213[Sum])</f>
        <v>0</v>
      </c>
      <c r="E37" s="87"/>
    </row>
    <row r="38" spans="1:5" s="2" customFormat="1" ht="18" customHeight="1" x14ac:dyDescent="0.2">
      <c r="A38" s="105" t="s">
        <v>53</v>
      </c>
      <c r="B38" s="106"/>
      <c r="C38" s="106"/>
      <c r="D38" s="107"/>
      <c r="E38" s="108"/>
    </row>
    <row r="39" spans="1:5" s="3" customFormat="1" ht="18" customHeight="1" x14ac:dyDescent="0.2">
      <c r="A39" s="188"/>
      <c r="B39" s="189"/>
      <c r="C39" s="190"/>
      <c r="D39" s="69"/>
      <c r="E39" s="84"/>
    </row>
    <row r="40" spans="1:5" s="3" customFormat="1" ht="18" customHeight="1" x14ac:dyDescent="0.2">
      <c r="A40" s="191"/>
      <c r="B40" s="192"/>
      <c r="C40" s="193"/>
      <c r="D40" s="70"/>
      <c r="E40" s="85"/>
    </row>
    <row r="41" spans="1:5" s="3" customFormat="1" ht="18" customHeight="1" x14ac:dyDescent="0.2">
      <c r="A41" s="191"/>
      <c r="B41" s="192"/>
      <c r="C41" s="193"/>
      <c r="D41" s="70"/>
      <c r="E41" s="85"/>
    </row>
    <row r="42" spans="1:5" s="3" customFormat="1" ht="18" customHeight="1" x14ac:dyDescent="0.2">
      <c r="A42" s="191"/>
      <c r="B42" s="192"/>
      <c r="C42" s="193"/>
      <c r="D42" s="98"/>
      <c r="E42" s="85"/>
    </row>
    <row r="43" spans="1:5" s="3" customFormat="1" ht="18" customHeight="1" x14ac:dyDescent="0.2">
      <c r="A43" s="188"/>
      <c r="B43" s="189"/>
      <c r="C43" s="190"/>
      <c r="D43" s="70"/>
      <c r="E43" s="85"/>
    </row>
    <row r="44" spans="1:5" s="3" customFormat="1" ht="18" customHeight="1" x14ac:dyDescent="0.2">
      <c r="A44" s="183" t="s">
        <v>36</v>
      </c>
      <c r="B44" s="183"/>
      <c r="C44" s="183"/>
      <c r="D44" s="118">
        <f>SUBTOTAL(109,Table24812172227327832[Sum])</f>
        <v>0</v>
      </c>
      <c r="E44" s="109"/>
    </row>
    <row r="45" spans="1:5" s="3" customFormat="1" ht="27.75" customHeight="1" x14ac:dyDescent="0.2">
      <c r="A45" s="179" t="s">
        <v>19</v>
      </c>
      <c r="B45" s="179"/>
      <c r="C45" s="179"/>
      <c r="D45" s="116">
        <f>SUM(D16,D22,D27,D32,D37,D44)</f>
        <v>0</v>
      </c>
      <c r="E45" s="117"/>
    </row>
  </sheetData>
  <sheetProtection sheet="1" objects="1" scenarios="1" insertRows="0" deleteRows="0" selectLockedCells="1"/>
  <mergeCells count="23">
    <mergeCell ref="A45:C45"/>
    <mergeCell ref="A20:C20"/>
    <mergeCell ref="A21:C21"/>
    <mergeCell ref="A22:C22"/>
    <mergeCell ref="A39:C39"/>
    <mergeCell ref="A40:C40"/>
    <mergeCell ref="A43:C43"/>
    <mergeCell ref="A44:C44"/>
    <mergeCell ref="A41:C41"/>
    <mergeCell ref="A42:C42"/>
    <mergeCell ref="A19:C19"/>
    <mergeCell ref="A10:C10"/>
    <mergeCell ref="A12:C12"/>
    <mergeCell ref="A13:C13"/>
    <mergeCell ref="A14:C14"/>
    <mergeCell ref="A15:C15"/>
    <mergeCell ref="A16:C16"/>
    <mergeCell ref="A18:C18"/>
    <mergeCell ref="A1:E1"/>
    <mergeCell ref="B2:E2"/>
    <mergeCell ref="B3:E3"/>
    <mergeCell ref="A4:E4"/>
    <mergeCell ref="A5:E5"/>
  </mergeCells>
  <conditionalFormatting sqref="C29:C31">
    <cfRule type="cellIs" dxfId="197" priority="1" operator="equal">
      <formula>0</formula>
    </cfRule>
  </conditionalFormatting>
  <conditionalFormatting sqref="C34:C36">
    <cfRule type="cellIs" dxfId="196" priority="3" operator="equal">
      <formula>0</formula>
    </cfRule>
  </conditionalFormatting>
  <conditionalFormatting sqref="C24:C26">
    <cfRule type="cellIs" dxfId="195" priority="2" operator="equal">
      <formula>0</formula>
    </cfRule>
  </conditionalFormatting>
  <dataValidations count="3">
    <dataValidation type="whole" operator="equal" allowBlank="1" showInputMessage="1" showErrorMessage="1" errorTitle="PLEASE CORRECT" error="Rate is $75 CAD" sqref="B29:B31">
      <formula1>75</formula1>
    </dataValidation>
    <dataValidation type="whole" operator="equal" allowBlank="1" showInputMessage="1" showErrorMessage="1" errorTitle="PLEASE CORRECT" error="Rate is $100 CAD" sqref="B34:B36">
      <formula1>100</formula1>
    </dataValidation>
    <dataValidation type="whole" operator="greaterThan" allowBlank="1" showInputMessage="1" showErrorMessage="1" errorTitle="PLEASE CORRECT" error="Data must be whole number." sqref="C24:C26 C29:C31 C34:C36">
      <formula1>0</formula1>
    </dataValidation>
  </dataValidations>
  <printOptions horizontalCentered="1"/>
  <pageMargins left="0.74803149606299202" right="0.74803149606299202" top="0.39370078740157499" bottom="0.39370078740157499" header="0.511811023622047" footer="0.23622047244094499"/>
  <pageSetup scale="59" firstPageNumber="57" orientation="landscape" useFirstPageNumber="1" horizontalDpi="4294967292" r:id="rId1"/>
  <headerFooter alignWithMargins="0">
    <oddHeader xml:space="preserve">&amp;R
</oddHeader>
  </headerFooter>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showOutlineSymbols="0" zoomScale="80" zoomScaleNormal="80" zoomScaleSheetLayoutView="85" workbookViewId="0">
      <pane ySplit="10" topLeftCell="A29" activePane="bottomLeft" state="frozen"/>
      <selection activeCell="B2" sqref="B2:F2"/>
      <selection pane="bottomLeft" activeCell="A41" sqref="A41:C41"/>
    </sheetView>
  </sheetViews>
  <sheetFormatPr defaultRowHeight="12.75" customHeight="1" x14ac:dyDescent="0.2"/>
  <cols>
    <col min="1" max="1" width="53.5703125" style="6" customWidth="1"/>
    <col min="2" max="3" width="16.7109375" style="6" customWidth="1"/>
    <col min="4" max="4" width="30" style="6" customWidth="1"/>
    <col min="5" max="5" width="56.7109375" style="6" customWidth="1"/>
    <col min="6" max="16384" width="9.140625" style="4"/>
  </cols>
  <sheetData>
    <row r="1" spans="1:5" s="5" customFormat="1" ht="45.75" customHeight="1" x14ac:dyDescent="0.2">
      <c r="A1" s="158" t="s">
        <v>58</v>
      </c>
      <c r="B1" s="159"/>
      <c r="C1" s="159"/>
      <c r="D1" s="159"/>
      <c r="E1" s="160"/>
    </row>
    <row r="2" spans="1:5" ht="26.25" customHeight="1" x14ac:dyDescent="0.2">
      <c r="A2" s="42" t="s">
        <v>50</v>
      </c>
      <c r="B2" s="161" t="str">
        <f>IF('Budget Summary'!B2:F2=0,"",'Budget Summary'!B2:F2)</f>
        <v/>
      </c>
      <c r="C2" s="162"/>
      <c r="D2" s="162"/>
      <c r="E2" s="163"/>
    </row>
    <row r="3" spans="1:5" ht="61.5" customHeight="1" thickBot="1" x14ac:dyDescent="0.25">
      <c r="A3" s="43" t="s">
        <v>13</v>
      </c>
      <c r="B3" s="173" t="s">
        <v>66</v>
      </c>
      <c r="C3" s="174"/>
      <c r="D3" s="174"/>
      <c r="E3" s="175"/>
    </row>
    <row r="4" spans="1:5" s="5" customFormat="1" ht="15" x14ac:dyDescent="0.2">
      <c r="A4" s="180"/>
      <c r="B4" s="181"/>
      <c r="C4" s="181"/>
      <c r="D4" s="181"/>
      <c r="E4" s="182"/>
    </row>
    <row r="5" spans="1:5" s="5" customFormat="1" ht="23.25" customHeight="1" x14ac:dyDescent="0.2">
      <c r="A5" s="184" t="s">
        <v>40</v>
      </c>
      <c r="B5" s="184"/>
      <c r="C5" s="184"/>
      <c r="D5" s="184"/>
      <c r="E5" s="184"/>
    </row>
    <row r="6" spans="1:5" ht="19.5" customHeight="1" x14ac:dyDescent="0.2">
      <c r="A6" s="102" t="s">
        <v>16</v>
      </c>
      <c r="B6" s="47"/>
      <c r="C6" s="7"/>
      <c r="D6" s="7"/>
      <c r="E6" s="8"/>
    </row>
    <row r="7" spans="1:5" ht="19.5" customHeight="1" x14ac:dyDescent="0.2">
      <c r="A7" s="44" t="s">
        <v>17</v>
      </c>
      <c r="B7" s="48"/>
      <c r="C7" s="7"/>
      <c r="D7" s="7"/>
      <c r="E7" s="8"/>
    </row>
    <row r="8" spans="1:5" ht="19.5" customHeight="1" x14ac:dyDescent="0.2">
      <c r="A8" s="44" t="s">
        <v>18</v>
      </c>
      <c r="B8" s="48"/>
      <c r="C8" s="7"/>
      <c r="D8" s="7"/>
      <c r="E8" s="8"/>
    </row>
    <row r="9" spans="1:5" ht="19.5" customHeight="1" thickBot="1" x14ac:dyDescent="0.25">
      <c r="A9" s="97" t="s">
        <v>51</v>
      </c>
      <c r="B9" s="47"/>
      <c r="C9" s="7"/>
      <c r="D9" s="7"/>
      <c r="E9" s="8"/>
    </row>
    <row r="10" spans="1:5" s="1" customFormat="1" ht="29.25" customHeight="1" thickBot="1" x14ac:dyDescent="0.25">
      <c r="A10" s="176" t="s">
        <v>31</v>
      </c>
      <c r="B10" s="177"/>
      <c r="C10" s="178"/>
      <c r="D10" s="46" t="s">
        <v>19</v>
      </c>
      <c r="E10" s="45" t="s">
        <v>35</v>
      </c>
    </row>
    <row r="11" spans="1:5" s="2" customFormat="1" ht="18" customHeight="1" thickTop="1" x14ac:dyDescent="0.2">
      <c r="A11" s="66" t="s">
        <v>52</v>
      </c>
      <c r="B11" s="67"/>
      <c r="C11" s="68"/>
      <c r="D11" s="49"/>
      <c r="E11" s="79"/>
    </row>
    <row r="12" spans="1:5" s="3" customFormat="1" ht="15.75" x14ac:dyDescent="0.2">
      <c r="A12" s="164" t="s">
        <v>0</v>
      </c>
      <c r="B12" s="165"/>
      <c r="C12" s="166"/>
      <c r="D12" s="69"/>
      <c r="E12" s="80"/>
    </row>
    <row r="13" spans="1:5" s="3" customFormat="1" ht="15.75" x14ac:dyDescent="0.2">
      <c r="A13" s="167" t="s">
        <v>1</v>
      </c>
      <c r="B13" s="168"/>
      <c r="C13" s="169"/>
      <c r="D13" s="70"/>
      <c r="E13" s="81"/>
    </row>
    <row r="14" spans="1:5" s="3" customFormat="1" ht="15.75" x14ac:dyDescent="0.2">
      <c r="A14" s="170" t="s">
        <v>11</v>
      </c>
      <c r="B14" s="171"/>
      <c r="C14" s="172"/>
      <c r="D14" s="70"/>
      <c r="E14" s="81"/>
    </row>
    <row r="15" spans="1:5" s="3" customFormat="1" ht="15.75" x14ac:dyDescent="0.2">
      <c r="A15" s="185" t="s">
        <v>12</v>
      </c>
      <c r="B15" s="186"/>
      <c r="C15" s="187"/>
      <c r="D15" s="70"/>
      <c r="E15" s="81"/>
    </row>
    <row r="16" spans="1:5" s="3" customFormat="1" ht="18" customHeight="1" x14ac:dyDescent="0.2">
      <c r="A16" s="183" t="s">
        <v>36</v>
      </c>
      <c r="B16" s="183"/>
      <c r="C16" s="183"/>
      <c r="D16" s="103">
        <f>SUBTOTAL(109,Table2481217222732714[Sum])</f>
        <v>0</v>
      </c>
      <c r="E16" s="104"/>
    </row>
    <row r="17" spans="1:5" s="2" customFormat="1" ht="18" customHeight="1" x14ac:dyDescent="0.2">
      <c r="A17" s="105" t="s">
        <v>44</v>
      </c>
      <c r="B17" s="106"/>
      <c r="C17" s="106"/>
      <c r="D17" s="107"/>
      <c r="E17" s="108"/>
    </row>
    <row r="18" spans="1:5" s="3" customFormat="1" ht="15.75" x14ac:dyDescent="0.2">
      <c r="A18" s="194" t="s">
        <v>2</v>
      </c>
      <c r="B18" s="195"/>
      <c r="C18" s="196"/>
      <c r="D18" s="71"/>
      <c r="E18" s="80"/>
    </row>
    <row r="19" spans="1:5" s="3" customFormat="1" ht="15.75" x14ac:dyDescent="0.2">
      <c r="A19" s="167" t="s">
        <v>3</v>
      </c>
      <c r="B19" s="168"/>
      <c r="C19" s="197"/>
      <c r="D19" s="72"/>
      <c r="E19" s="81"/>
    </row>
    <row r="20" spans="1:5" s="3" customFormat="1" ht="15.75" x14ac:dyDescent="0.2">
      <c r="A20" s="170" t="s">
        <v>4</v>
      </c>
      <c r="B20" s="171"/>
      <c r="C20" s="198"/>
      <c r="D20" s="72"/>
      <c r="E20" s="81"/>
    </row>
    <row r="21" spans="1:5" s="3" customFormat="1" ht="15.75" x14ac:dyDescent="0.2">
      <c r="A21" s="185" t="s">
        <v>29</v>
      </c>
      <c r="B21" s="186"/>
      <c r="C21" s="187"/>
      <c r="D21" s="72"/>
      <c r="E21" s="81"/>
    </row>
    <row r="22" spans="1:5" s="3" customFormat="1" ht="18" customHeight="1" x14ac:dyDescent="0.2">
      <c r="A22" s="183" t="s">
        <v>36</v>
      </c>
      <c r="B22" s="183"/>
      <c r="C22" s="183"/>
      <c r="D22" s="103">
        <f>SUBTOTAL(109,Table2681318232833815[Sum])</f>
        <v>0</v>
      </c>
      <c r="E22" s="104"/>
    </row>
    <row r="23" spans="1:5" s="2" customFormat="1" ht="18" customHeight="1" x14ac:dyDescent="0.2">
      <c r="A23" s="111" t="s">
        <v>43</v>
      </c>
      <c r="B23" s="50" t="s">
        <v>32</v>
      </c>
      <c r="C23" s="51" t="s">
        <v>33</v>
      </c>
      <c r="D23" s="107"/>
      <c r="E23" s="108"/>
    </row>
    <row r="24" spans="1:5" s="3" customFormat="1" ht="15.75" x14ac:dyDescent="0.2">
      <c r="A24" s="52" t="s">
        <v>5</v>
      </c>
      <c r="B24" s="90">
        <v>0</v>
      </c>
      <c r="C24" s="73">
        <v>0</v>
      </c>
      <c r="D24" s="53">
        <f>PRODUCT(Table24791419242934916[[#This Row],[Column1]:[Column2]])</f>
        <v>0</v>
      </c>
      <c r="E24" s="76"/>
    </row>
    <row r="25" spans="1:5" s="3" customFormat="1" ht="15.75" x14ac:dyDescent="0.2">
      <c r="A25" s="54" t="s">
        <v>6</v>
      </c>
      <c r="B25" s="91">
        <v>0</v>
      </c>
      <c r="C25" s="74">
        <v>0</v>
      </c>
      <c r="D25" s="55">
        <f>PRODUCT(Table24791419242934916[[#This Row],[Column1]:[Column2]])</f>
        <v>0</v>
      </c>
      <c r="E25" s="77"/>
    </row>
    <row r="26" spans="1:5" s="3" customFormat="1" ht="15.75" x14ac:dyDescent="0.2">
      <c r="A26" s="56" t="s">
        <v>7</v>
      </c>
      <c r="B26" s="92">
        <v>0</v>
      </c>
      <c r="C26" s="75">
        <v>0</v>
      </c>
      <c r="D26" s="55">
        <f>PRODUCT(Table24791419242934916[[#This Row],[Column1]:[Column2]])</f>
        <v>0</v>
      </c>
      <c r="E26" s="77"/>
    </row>
    <row r="27" spans="1:5" s="3" customFormat="1" ht="18" customHeight="1" x14ac:dyDescent="0.2">
      <c r="A27" s="57" t="s">
        <v>36</v>
      </c>
      <c r="B27" s="58"/>
      <c r="C27" s="59"/>
      <c r="D27" s="110">
        <f>SUBTOTAL(109,Table24791419242934916[Sum])</f>
        <v>0</v>
      </c>
      <c r="E27" s="109"/>
    </row>
    <row r="28" spans="1:5" s="2" customFormat="1" ht="18" customHeight="1" x14ac:dyDescent="0.2">
      <c r="A28" s="60" t="s">
        <v>37</v>
      </c>
      <c r="B28" s="61" t="s">
        <v>32</v>
      </c>
      <c r="C28" s="62" t="s">
        <v>34</v>
      </c>
      <c r="D28" s="107"/>
      <c r="E28" s="108"/>
    </row>
    <row r="29" spans="1:5" s="3" customFormat="1" ht="15.75" x14ac:dyDescent="0.2">
      <c r="A29" s="63" t="s">
        <v>8</v>
      </c>
      <c r="B29" s="93">
        <v>75</v>
      </c>
      <c r="C29" s="73">
        <v>0</v>
      </c>
      <c r="D29" s="53">
        <f>PRODUCT(Table24781015202530351017[[#This Row],[Column1]:[Column2]])</f>
        <v>0</v>
      </c>
      <c r="E29" s="76"/>
    </row>
    <row r="30" spans="1:5" s="3" customFormat="1" ht="15.75" x14ac:dyDescent="0.2">
      <c r="A30" s="63" t="s">
        <v>9</v>
      </c>
      <c r="B30" s="94">
        <v>75</v>
      </c>
      <c r="C30" s="74">
        <v>0</v>
      </c>
      <c r="D30" s="55">
        <f>PRODUCT(Table24781015202530351017[[#This Row],[Column1]:[Column2]])</f>
        <v>0</v>
      </c>
      <c r="E30" s="77"/>
    </row>
    <row r="31" spans="1:5" s="3" customFormat="1" ht="15.75" x14ac:dyDescent="0.2">
      <c r="A31" s="64" t="s">
        <v>10</v>
      </c>
      <c r="B31" s="95">
        <v>75</v>
      </c>
      <c r="C31" s="75">
        <v>0</v>
      </c>
      <c r="D31" s="55">
        <f>PRODUCT(Table24781015202530351017[[#This Row],[Column1]:[Column2]])</f>
        <v>0</v>
      </c>
      <c r="E31" s="77"/>
    </row>
    <row r="32" spans="1:5" s="3" customFormat="1" ht="18" customHeight="1" x14ac:dyDescent="0.2">
      <c r="A32" s="112" t="s">
        <v>36</v>
      </c>
      <c r="B32" s="113"/>
      <c r="C32" s="114"/>
      <c r="D32" s="65">
        <f>SUBTOTAL(109,Table24781015202530351017[Sum])</f>
        <v>0</v>
      </c>
      <c r="E32" s="78"/>
    </row>
    <row r="33" spans="1:5" s="2" customFormat="1" ht="18" customHeight="1" x14ac:dyDescent="0.2">
      <c r="A33" s="111" t="s">
        <v>38</v>
      </c>
      <c r="B33" s="50" t="s">
        <v>32</v>
      </c>
      <c r="C33" s="51" t="s">
        <v>34</v>
      </c>
      <c r="D33" s="107"/>
      <c r="E33" s="108"/>
    </row>
    <row r="34" spans="1:5" s="3" customFormat="1" ht="15.75" x14ac:dyDescent="0.2">
      <c r="A34" s="63" t="s">
        <v>8</v>
      </c>
      <c r="B34" s="93">
        <v>100</v>
      </c>
      <c r="C34" s="73">
        <v>0</v>
      </c>
      <c r="D34" s="53">
        <f>PRODUCT(Table247810152025303510219[[#This Row],[Column1]:[Column2]])</f>
        <v>0</v>
      </c>
      <c r="E34" s="76"/>
    </row>
    <row r="35" spans="1:5" s="3" customFormat="1" ht="15.75" x14ac:dyDescent="0.2">
      <c r="A35" s="63" t="s">
        <v>9</v>
      </c>
      <c r="B35" s="94">
        <v>100</v>
      </c>
      <c r="C35" s="74">
        <v>0</v>
      </c>
      <c r="D35" s="55">
        <f>PRODUCT(Table247810152025303510219[[#This Row],[Column1]:[Column2]])</f>
        <v>0</v>
      </c>
      <c r="E35" s="77"/>
    </row>
    <row r="36" spans="1:5" s="3" customFormat="1" ht="15.75" x14ac:dyDescent="0.2">
      <c r="A36" s="64" t="s">
        <v>10</v>
      </c>
      <c r="B36" s="95">
        <v>100</v>
      </c>
      <c r="C36" s="75">
        <v>0</v>
      </c>
      <c r="D36" s="55">
        <f>PRODUCT(Table247810152025303510219[[#This Row],[Column1]:[Column2]])</f>
        <v>0</v>
      </c>
      <c r="E36" s="77"/>
    </row>
    <row r="37" spans="1:5" s="3" customFormat="1" ht="18" customHeight="1" x14ac:dyDescent="0.2">
      <c r="A37" s="112" t="s">
        <v>36</v>
      </c>
      <c r="B37" s="113"/>
      <c r="C37" s="114"/>
      <c r="D37" s="65">
        <f>SUBTOTAL(109,Table247810152025303510219[Sum])</f>
        <v>0</v>
      </c>
      <c r="E37" s="78"/>
    </row>
    <row r="38" spans="1:5" s="2" customFormat="1" ht="18" customHeight="1" x14ac:dyDescent="0.2">
      <c r="A38" s="105" t="s">
        <v>53</v>
      </c>
      <c r="B38" s="106"/>
      <c r="C38" s="106"/>
      <c r="D38" s="107"/>
      <c r="E38" s="108"/>
    </row>
    <row r="39" spans="1:5" s="3" customFormat="1" ht="18" customHeight="1" x14ac:dyDescent="0.2">
      <c r="A39" s="188"/>
      <c r="B39" s="189"/>
      <c r="C39" s="190"/>
      <c r="D39" s="69"/>
      <c r="E39" s="84"/>
    </row>
    <row r="40" spans="1:5" s="3" customFormat="1" ht="18" customHeight="1" x14ac:dyDescent="0.2">
      <c r="A40" s="191"/>
      <c r="B40" s="192"/>
      <c r="C40" s="193"/>
      <c r="D40" s="100"/>
      <c r="E40" s="85"/>
    </row>
    <row r="41" spans="1:5" s="3" customFormat="1" ht="18" customHeight="1" x14ac:dyDescent="0.2">
      <c r="A41" s="191"/>
      <c r="B41" s="192"/>
      <c r="C41" s="193"/>
      <c r="D41" s="100"/>
      <c r="E41" s="85"/>
    </row>
    <row r="42" spans="1:5" s="3" customFormat="1" ht="18" customHeight="1" x14ac:dyDescent="0.2">
      <c r="A42" s="191"/>
      <c r="B42" s="192"/>
      <c r="C42" s="193"/>
      <c r="D42" s="99"/>
      <c r="E42" s="85"/>
    </row>
    <row r="43" spans="1:5" s="3" customFormat="1" ht="18" customHeight="1" x14ac:dyDescent="0.2">
      <c r="A43" s="188"/>
      <c r="B43" s="189"/>
      <c r="C43" s="190"/>
      <c r="D43" s="69"/>
      <c r="E43" s="85"/>
    </row>
    <row r="44" spans="1:5" s="3" customFormat="1" ht="18" customHeight="1" x14ac:dyDescent="0.2">
      <c r="A44" s="183" t="s">
        <v>36</v>
      </c>
      <c r="B44" s="183"/>
      <c r="C44" s="183"/>
      <c r="D44" s="124">
        <f>SUBTOTAL(109,Table2481217222732783235[Sum])</f>
        <v>0</v>
      </c>
      <c r="E44" s="109"/>
    </row>
    <row r="45" spans="1:5" s="3" customFormat="1" ht="27.75" customHeight="1" x14ac:dyDescent="0.2">
      <c r="A45" s="179" t="s">
        <v>19</v>
      </c>
      <c r="B45" s="179"/>
      <c r="C45" s="179"/>
      <c r="D45" s="116">
        <f>SUM(D16,D22,D27,D32,D37,D44)</f>
        <v>0</v>
      </c>
      <c r="E45" s="117"/>
    </row>
  </sheetData>
  <sheetProtection insertRows="0" deleteRows="0" selectLockedCells="1"/>
  <mergeCells count="23">
    <mergeCell ref="A45:C45"/>
    <mergeCell ref="A20:C20"/>
    <mergeCell ref="A21:C21"/>
    <mergeCell ref="A22:C22"/>
    <mergeCell ref="A39:C39"/>
    <mergeCell ref="A40:C40"/>
    <mergeCell ref="A43:C43"/>
    <mergeCell ref="A44:C44"/>
    <mergeCell ref="A41:C41"/>
    <mergeCell ref="A42:C42"/>
    <mergeCell ref="A19:C19"/>
    <mergeCell ref="A10:C10"/>
    <mergeCell ref="A12:C12"/>
    <mergeCell ref="A13:C13"/>
    <mergeCell ref="A14:C14"/>
    <mergeCell ref="A15:C15"/>
    <mergeCell ref="A16:C16"/>
    <mergeCell ref="A18:C18"/>
    <mergeCell ref="A1:E1"/>
    <mergeCell ref="B2:E2"/>
    <mergeCell ref="B3:E3"/>
    <mergeCell ref="A4:E4"/>
    <mergeCell ref="A5:E5"/>
  </mergeCells>
  <conditionalFormatting sqref="C29:C31">
    <cfRule type="cellIs" dxfId="149" priority="1" operator="equal">
      <formula>0</formula>
    </cfRule>
  </conditionalFormatting>
  <conditionalFormatting sqref="C34:C36">
    <cfRule type="cellIs" dxfId="148" priority="3" operator="equal">
      <formula>0</formula>
    </cfRule>
  </conditionalFormatting>
  <conditionalFormatting sqref="C24:C26">
    <cfRule type="cellIs" dxfId="147" priority="2" operator="equal">
      <formula>0</formula>
    </cfRule>
  </conditionalFormatting>
  <dataValidations disablePrompts="1" count="3">
    <dataValidation type="whole" operator="equal" allowBlank="1" showInputMessage="1" showErrorMessage="1" errorTitle="PLEASE CORRECT" error="Rate is $75 CAD" sqref="B29:B31">
      <formula1>75</formula1>
    </dataValidation>
    <dataValidation type="whole" operator="equal" allowBlank="1" showInputMessage="1" showErrorMessage="1" errorTitle="PLEASE CORRECT" error="Rate is $100 CAD" sqref="B34:B36">
      <formula1>100</formula1>
    </dataValidation>
    <dataValidation type="whole" operator="greaterThan" allowBlank="1" showInputMessage="1" showErrorMessage="1" errorTitle="PLEASE CORRECT" error="Data must be whole number." sqref="C24:C26 C29:C31 C34:C36">
      <formula1>0</formula1>
    </dataValidation>
  </dataValidations>
  <printOptions horizontalCentered="1"/>
  <pageMargins left="0.74803149606299202" right="0.74803149606299202" top="0.39370078740157499" bottom="0.39370078740157499" header="0.511811023622047" footer="0.23622047244094499"/>
  <pageSetup scale="59" firstPageNumber="57" orientation="landscape" useFirstPageNumber="1" horizontalDpi="4294967292" r:id="rId1"/>
  <headerFooter alignWithMargins="0">
    <oddHeader xml:space="preserve">&amp;R
</oddHeader>
  </headerFooter>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showOutlineSymbols="0" zoomScale="80" zoomScaleNormal="80" zoomScaleSheetLayoutView="85" workbookViewId="0">
      <pane ySplit="10" topLeftCell="A26" activePane="bottomLeft" state="frozen"/>
      <selection activeCell="B2" sqref="B2:F2"/>
      <selection pane="bottomLeft" activeCell="A43" sqref="A43:C43"/>
    </sheetView>
  </sheetViews>
  <sheetFormatPr defaultRowHeight="12.75" customHeight="1" x14ac:dyDescent="0.2"/>
  <cols>
    <col min="1" max="1" width="53.5703125" style="6" customWidth="1"/>
    <col min="2" max="3" width="16.7109375" style="6" customWidth="1"/>
    <col min="4" max="4" width="30" style="6" customWidth="1"/>
    <col min="5" max="5" width="56.7109375" style="6" customWidth="1"/>
    <col min="6" max="16384" width="9.140625" style="4"/>
  </cols>
  <sheetData>
    <row r="1" spans="1:5" s="5" customFormat="1" ht="45.75" customHeight="1" x14ac:dyDescent="0.2">
      <c r="A1" s="158" t="s">
        <v>59</v>
      </c>
      <c r="B1" s="159"/>
      <c r="C1" s="159"/>
      <c r="D1" s="159"/>
      <c r="E1" s="160"/>
    </row>
    <row r="2" spans="1:5" ht="26.25" customHeight="1" x14ac:dyDescent="0.2">
      <c r="A2" s="42" t="s">
        <v>50</v>
      </c>
      <c r="B2" s="161" t="str">
        <f>IF('Budget Summary'!B2:F2=0,"",'Budget Summary'!B2:F2)</f>
        <v/>
      </c>
      <c r="C2" s="162"/>
      <c r="D2" s="162"/>
      <c r="E2" s="163"/>
    </row>
    <row r="3" spans="1:5" ht="61.5" customHeight="1" thickBot="1" x14ac:dyDescent="0.25">
      <c r="A3" s="43" t="s">
        <v>13</v>
      </c>
      <c r="B3" s="173" t="s">
        <v>66</v>
      </c>
      <c r="C3" s="174"/>
      <c r="D3" s="174"/>
      <c r="E3" s="175"/>
    </row>
    <row r="4" spans="1:5" s="5" customFormat="1" ht="15" x14ac:dyDescent="0.2">
      <c r="A4" s="180"/>
      <c r="B4" s="181"/>
      <c r="C4" s="181"/>
      <c r="D4" s="181"/>
      <c r="E4" s="182"/>
    </row>
    <row r="5" spans="1:5" s="5" customFormat="1" ht="23.25" customHeight="1" x14ac:dyDescent="0.2">
      <c r="A5" s="184" t="s">
        <v>41</v>
      </c>
      <c r="B5" s="184"/>
      <c r="C5" s="184"/>
      <c r="D5" s="184"/>
      <c r="E5" s="184"/>
    </row>
    <row r="6" spans="1:5" ht="19.5" customHeight="1" x14ac:dyDescent="0.2">
      <c r="A6" s="102" t="s">
        <v>16</v>
      </c>
      <c r="B6" s="47"/>
      <c r="C6" s="7"/>
      <c r="D6" s="7"/>
      <c r="E6" s="8"/>
    </row>
    <row r="7" spans="1:5" ht="19.5" customHeight="1" x14ac:dyDescent="0.2">
      <c r="A7" s="44" t="s">
        <v>17</v>
      </c>
      <c r="B7" s="48"/>
      <c r="C7" s="7"/>
      <c r="D7" s="7"/>
      <c r="E7" s="8"/>
    </row>
    <row r="8" spans="1:5" ht="19.5" customHeight="1" x14ac:dyDescent="0.2">
      <c r="A8" s="44" t="s">
        <v>18</v>
      </c>
      <c r="B8" s="48"/>
      <c r="C8" s="7"/>
      <c r="D8" s="7"/>
      <c r="E8" s="8"/>
    </row>
    <row r="9" spans="1:5" ht="19.5" customHeight="1" thickBot="1" x14ac:dyDescent="0.25">
      <c r="A9" s="97" t="s">
        <v>51</v>
      </c>
      <c r="B9" s="47"/>
      <c r="C9" s="7"/>
      <c r="D9" s="7"/>
      <c r="E9" s="8"/>
    </row>
    <row r="10" spans="1:5" s="1" customFormat="1" ht="29.25" customHeight="1" thickBot="1" x14ac:dyDescent="0.25">
      <c r="A10" s="176" t="s">
        <v>31</v>
      </c>
      <c r="B10" s="177"/>
      <c r="C10" s="178"/>
      <c r="D10" s="46" t="s">
        <v>19</v>
      </c>
      <c r="E10" s="45" t="s">
        <v>35</v>
      </c>
    </row>
    <row r="11" spans="1:5" s="2" customFormat="1" ht="18" customHeight="1" thickTop="1" x14ac:dyDescent="0.2">
      <c r="A11" s="66" t="s">
        <v>52</v>
      </c>
      <c r="B11" s="67"/>
      <c r="C11" s="68"/>
      <c r="D11" s="49"/>
      <c r="E11" s="79"/>
    </row>
    <row r="12" spans="1:5" s="3" customFormat="1" ht="15.75" x14ac:dyDescent="0.2">
      <c r="A12" s="164" t="s">
        <v>0</v>
      </c>
      <c r="B12" s="165"/>
      <c r="C12" s="166"/>
      <c r="D12" s="69"/>
      <c r="E12" s="76"/>
    </row>
    <row r="13" spans="1:5" s="3" customFormat="1" ht="15.75" x14ac:dyDescent="0.2">
      <c r="A13" s="167" t="s">
        <v>1</v>
      </c>
      <c r="B13" s="168"/>
      <c r="C13" s="169"/>
      <c r="D13" s="70"/>
      <c r="E13" s="77"/>
    </row>
    <row r="14" spans="1:5" s="3" customFormat="1" ht="15.75" x14ac:dyDescent="0.2">
      <c r="A14" s="170" t="s">
        <v>11</v>
      </c>
      <c r="B14" s="171"/>
      <c r="C14" s="172"/>
      <c r="D14" s="70"/>
      <c r="E14" s="77"/>
    </row>
    <row r="15" spans="1:5" s="3" customFormat="1" ht="15.75" x14ac:dyDescent="0.2">
      <c r="A15" s="185" t="s">
        <v>12</v>
      </c>
      <c r="B15" s="186"/>
      <c r="C15" s="187"/>
      <c r="D15" s="70"/>
      <c r="E15" s="77"/>
    </row>
    <row r="16" spans="1:5" s="3" customFormat="1" ht="18" customHeight="1" x14ac:dyDescent="0.2">
      <c r="A16" s="183" t="s">
        <v>36</v>
      </c>
      <c r="B16" s="183"/>
      <c r="C16" s="183"/>
      <c r="D16" s="103">
        <f>SUBTOTAL(109,Table2481217222732720[Sum])</f>
        <v>0</v>
      </c>
      <c r="E16" s="109"/>
    </row>
    <row r="17" spans="1:5" s="2" customFormat="1" ht="18" customHeight="1" x14ac:dyDescent="0.2">
      <c r="A17" s="105" t="s">
        <v>44</v>
      </c>
      <c r="B17" s="106"/>
      <c r="C17" s="106"/>
      <c r="D17" s="107"/>
      <c r="E17" s="108"/>
    </row>
    <row r="18" spans="1:5" s="3" customFormat="1" ht="15.75" x14ac:dyDescent="0.2">
      <c r="A18" s="194" t="s">
        <v>2</v>
      </c>
      <c r="B18" s="195"/>
      <c r="C18" s="196"/>
      <c r="D18" s="71"/>
      <c r="E18" s="76"/>
    </row>
    <row r="19" spans="1:5" s="3" customFormat="1" ht="15.75" x14ac:dyDescent="0.2">
      <c r="A19" s="167" t="s">
        <v>3</v>
      </c>
      <c r="B19" s="168"/>
      <c r="C19" s="197"/>
      <c r="D19" s="72"/>
      <c r="E19" s="77"/>
    </row>
    <row r="20" spans="1:5" s="3" customFormat="1" ht="15.75" x14ac:dyDescent="0.2">
      <c r="A20" s="170" t="s">
        <v>4</v>
      </c>
      <c r="B20" s="171"/>
      <c r="C20" s="198"/>
      <c r="D20" s="72"/>
      <c r="E20" s="77"/>
    </row>
    <row r="21" spans="1:5" s="3" customFormat="1" ht="15.75" x14ac:dyDescent="0.2">
      <c r="A21" s="185" t="s">
        <v>29</v>
      </c>
      <c r="B21" s="186"/>
      <c r="C21" s="187"/>
      <c r="D21" s="72"/>
      <c r="E21" s="77"/>
    </row>
    <row r="22" spans="1:5" s="3" customFormat="1" ht="18" customHeight="1" x14ac:dyDescent="0.2">
      <c r="A22" s="183" t="s">
        <v>36</v>
      </c>
      <c r="B22" s="183"/>
      <c r="C22" s="183"/>
      <c r="D22" s="103">
        <f>SUBTOTAL(109,Table2681318232833821[Sum])</f>
        <v>0</v>
      </c>
      <c r="E22" s="109"/>
    </row>
    <row r="23" spans="1:5" s="2" customFormat="1" ht="18" customHeight="1" x14ac:dyDescent="0.2">
      <c r="A23" s="111" t="s">
        <v>43</v>
      </c>
      <c r="B23" s="50" t="s">
        <v>32</v>
      </c>
      <c r="C23" s="51" t="s">
        <v>33</v>
      </c>
      <c r="D23" s="107"/>
      <c r="E23" s="108"/>
    </row>
    <row r="24" spans="1:5" s="3" customFormat="1" ht="15.75" x14ac:dyDescent="0.2">
      <c r="A24" s="52" t="s">
        <v>5</v>
      </c>
      <c r="B24" s="90">
        <v>0</v>
      </c>
      <c r="C24" s="73">
        <v>0</v>
      </c>
      <c r="D24" s="53">
        <f>PRODUCT(Table24791419242934922[[#This Row],[Column1]:[Column2]])</f>
        <v>0</v>
      </c>
      <c r="E24" s="76"/>
    </row>
    <row r="25" spans="1:5" s="3" customFormat="1" ht="15.75" x14ac:dyDescent="0.2">
      <c r="A25" s="54" t="s">
        <v>6</v>
      </c>
      <c r="B25" s="91">
        <v>0</v>
      </c>
      <c r="C25" s="74">
        <v>0</v>
      </c>
      <c r="D25" s="55">
        <f>PRODUCT(Table24791419242934922[[#This Row],[Column1]:[Column2]])</f>
        <v>0</v>
      </c>
      <c r="E25" s="77"/>
    </row>
    <row r="26" spans="1:5" s="3" customFormat="1" ht="15.75" x14ac:dyDescent="0.2">
      <c r="A26" s="56" t="s">
        <v>7</v>
      </c>
      <c r="B26" s="92">
        <v>0</v>
      </c>
      <c r="C26" s="75">
        <v>0</v>
      </c>
      <c r="D26" s="55">
        <f>PRODUCT(Table24791419242934922[[#This Row],[Column1]:[Column2]])</f>
        <v>0</v>
      </c>
      <c r="E26" s="77"/>
    </row>
    <row r="27" spans="1:5" s="3" customFormat="1" ht="18" customHeight="1" x14ac:dyDescent="0.2">
      <c r="A27" s="57" t="s">
        <v>36</v>
      </c>
      <c r="B27" s="58"/>
      <c r="C27" s="59"/>
      <c r="D27" s="110">
        <f>SUBTOTAL(109,Table24791419242934922[Sum])</f>
        <v>0</v>
      </c>
      <c r="E27" s="109"/>
    </row>
    <row r="28" spans="1:5" s="2" customFormat="1" ht="18" customHeight="1" x14ac:dyDescent="0.2">
      <c r="A28" s="60" t="s">
        <v>37</v>
      </c>
      <c r="B28" s="61" t="s">
        <v>32</v>
      </c>
      <c r="C28" s="62" t="s">
        <v>34</v>
      </c>
      <c r="D28" s="107"/>
      <c r="E28" s="108"/>
    </row>
    <row r="29" spans="1:5" s="3" customFormat="1" ht="15.75" x14ac:dyDescent="0.2">
      <c r="A29" s="63" t="s">
        <v>8</v>
      </c>
      <c r="B29" s="93">
        <v>75</v>
      </c>
      <c r="C29" s="73">
        <v>0</v>
      </c>
      <c r="D29" s="53">
        <f>PRODUCT(Table24781015202530351023[[#This Row],[Column1]:[Column2]])</f>
        <v>0</v>
      </c>
      <c r="E29" s="76"/>
    </row>
    <row r="30" spans="1:5" s="3" customFormat="1" ht="15.75" x14ac:dyDescent="0.2">
      <c r="A30" s="63" t="s">
        <v>9</v>
      </c>
      <c r="B30" s="94">
        <v>75</v>
      </c>
      <c r="C30" s="74">
        <v>0</v>
      </c>
      <c r="D30" s="55">
        <f>PRODUCT(Table24781015202530351023[[#This Row],[Column1]:[Column2]])</f>
        <v>0</v>
      </c>
      <c r="E30" s="77"/>
    </row>
    <row r="31" spans="1:5" s="3" customFormat="1" ht="15.75" x14ac:dyDescent="0.2">
      <c r="A31" s="64" t="s">
        <v>10</v>
      </c>
      <c r="B31" s="95">
        <v>75</v>
      </c>
      <c r="C31" s="75">
        <v>0</v>
      </c>
      <c r="D31" s="55">
        <f>PRODUCT(Table24781015202530351023[[#This Row],[Column1]:[Column2]])</f>
        <v>0</v>
      </c>
      <c r="E31" s="77"/>
    </row>
    <row r="32" spans="1:5" s="3" customFormat="1" ht="18" customHeight="1" x14ac:dyDescent="0.2">
      <c r="A32" s="112" t="s">
        <v>36</v>
      </c>
      <c r="B32" s="113"/>
      <c r="C32" s="114"/>
      <c r="D32" s="65">
        <f>SUBTOTAL(109,Table24781015202530351023[Sum])</f>
        <v>0</v>
      </c>
      <c r="E32" s="78"/>
    </row>
    <row r="33" spans="1:5" s="2" customFormat="1" ht="18" customHeight="1" x14ac:dyDescent="0.2">
      <c r="A33" s="111" t="s">
        <v>38</v>
      </c>
      <c r="B33" s="50" t="s">
        <v>32</v>
      </c>
      <c r="C33" s="51" t="s">
        <v>34</v>
      </c>
      <c r="D33" s="107"/>
      <c r="E33" s="108"/>
    </row>
    <row r="34" spans="1:5" s="3" customFormat="1" ht="15.75" x14ac:dyDescent="0.2">
      <c r="A34" s="63" t="s">
        <v>8</v>
      </c>
      <c r="B34" s="93">
        <v>100</v>
      </c>
      <c r="C34" s="73">
        <v>0</v>
      </c>
      <c r="D34" s="53">
        <f>PRODUCT(Table247810152025303510225[[#This Row],[Column1]:[Column2]])</f>
        <v>0</v>
      </c>
      <c r="E34" s="76"/>
    </row>
    <row r="35" spans="1:5" s="3" customFormat="1" ht="15.75" x14ac:dyDescent="0.2">
      <c r="A35" s="63" t="s">
        <v>9</v>
      </c>
      <c r="B35" s="94">
        <v>100</v>
      </c>
      <c r="C35" s="74">
        <v>0</v>
      </c>
      <c r="D35" s="55">
        <f>PRODUCT(Table247810152025303510225[[#This Row],[Column1]:[Column2]])</f>
        <v>0</v>
      </c>
      <c r="E35" s="77"/>
    </row>
    <row r="36" spans="1:5" s="3" customFormat="1" ht="15.75" x14ac:dyDescent="0.2">
      <c r="A36" s="64" t="s">
        <v>10</v>
      </c>
      <c r="B36" s="95">
        <v>100</v>
      </c>
      <c r="C36" s="75">
        <v>0</v>
      </c>
      <c r="D36" s="55">
        <f>PRODUCT(Table247810152025303510225[[#This Row],[Column1]:[Column2]])</f>
        <v>0</v>
      </c>
      <c r="E36" s="77"/>
    </row>
    <row r="37" spans="1:5" s="3" customFormat="1" ht="18" customHeight="1" x14ac:dyDescent="0.2">
      <c r="A37" s="112" t="s">
        <v>36</v>
      </c>
      <c r="B37" s="113"/>
      <c r="C37" s="114"/>
      <c r="D37" s="65">
        <f>SUBTOTAL(109,Table247810152025303510225[Sum])</f>
        <v>0</v>
      </c>
      <c r="E37" s="78"/>
    </row>
    <row r="38" spans="1:5" s="2" customFormat="1" ht="18" customHeight="1" x14ac:dyDescent="0.2">
      <c r="A38" s="105" t="s">
        <v>53</v>
      </c>
      <c r="B38" s="106"/>
      <c r="C38" s="106"/>
      <c r="D38" s="107"/>
      <c r="E38" s="108"/>
    </row>
    <row r="39" spans="1:5" s="3" customFormat="1" ht="18" customHeight="1" x14ac:dyDescent="0.2">
      <c r="A39" s="188"/>
      <c r="B39" s="189"/>
      <c r="C39" s="190"/>
      <c r="D39" s="69"/>
      <c r="E39" s="84"/>
    </row>
    <row r="40" spans="1:5" s="3" customFormat="1" ht="18" customHeight="1" x14ac:dyDescent="0.2">
      <c r="A40" s="191"/>
      <c r="B40" s="192"/>
      <c r="C40" s="193"/>
      <c r="D40" s="100"/>
      <c r="E40" s="85"/>
    </row>
    <row r="41" spans="1:5" s="3" customFormat="1" ht="18" customHeight="1" x14ac:dyDescent="0.2">
      <c r="A41" s="191"/>
      <c r="B41" s="192"/>
      <c r="C41" s="193"/>
      <c r="D41" s="100"/>
      <c r="E41" s="85"/>
    </row>
    <row r="42" spans="1:5" s="3" customFormat="1" ht="18" customHeight="1" x14ac:dyDescent="0.2">
      <c r="A42" s="191"/>
      <c r="B42" s="192"/>
      <c r="C42" s="193"/>
      <c r="D42" s="101"/>
      <c r="E42" s="85"/>
    </row>
    <row r="43" spans="1:5" s="3" customFormat="1" ht="18" customHeight="1" x14ac:dyDescent="0.2">
      <c r="A43" s="188"/>
      <c r="B43" s="189"/>
      <c r="C43" s="190"/>
      <c r="D43" s="69"/>
      <c r="E43" s="85"/>
    </row>
    <row r="44" spans="1:5" s="3" customFormat="1" ht="18" customHeight="1" x14ac:dyDescent="0.2">
      <c r="A44" s="183" t="s">
        <v>36</v>
      </c>
      <c r="B44" s="183"/>
      <c r="C44" s="183"/>
      <c r="D44" s="124">
        <f>SUBTOTAL(109,Table248121722273278323536[Sum])</f>
        <v>0</v>
      </c>
      <c r="E44" s="109"/>
    </row>
    <row r="45" spans="1:5" s="3" customFormat="1" ht="27.75" customHeight="1" x14ac:dyDescent="0.2">
      <c r="A45" s="179" t="s">
        <v>19</v>
      </c>
      <c r="B45" s="179"/>
      <c r="C45" s="179"/>
      <c r="D45" s="116">
        <f>SUM(D16,D22,D27,D32,D37,D44)</f>
        <v>0</v>
      </c>
      <c r="E45" s="117"/>
    </row>
  </sheetData>
  <sheetProtection sheet="1" objects="1" scenarios="1" insertRows="0" deleteRows="0" selectLockedCells="1"/>
  <mergeCells count="23">
    <mergeCell ref="A45:C45"/>
    <mergeCell ref="A20:C20"/>
    <mergeCell ref="A21:C21"/>
    <mergeCell ref="A22:C22"/>
    <mergeCell ref="A39:C39"/>
    <mergeCell ref="A40:C40"/>
    <mergeCell ref="A43:C43"/>
    <mergeCell ref="A44:C44"/>
    <mergeCell ref="A41:C41"/>
    <mergeCell ref="A42:C42"/>
    <mergeCell ref="A19:C19"/>
    <mergeCell ref="A10:C10"/>
    <mergeCell ref="A12:C12"/>
    <mergeCell ref="A13:C13"/>
    <mergeCell ref="A14:C14"/>
    <mergeCell ref="A15:C15"/>
    <mergeCell ref="A16:C16"/>
    <mergeCell ref="A18:C18"/>
    <mergeCell ref="A1:E1"/>
    <mergeCell ref="B2:E2"/>
    <mergeCell ref="B3:E3"/>
    <mergeCell ref="A4:E4"/>
    <mergeCell ref="A5:E5"/>
  </mergeCells>
  <conditionalFormatting sqref="C29:C31">
    <cfRule type="cellIs" dxfId="95" priority="1" operator="equal">
      <formula>0</formula>
    </cfRule>
  </conditionalFormatting>
  <conditionalFormatting sqref="C34:C36">
    <cfRule type="cellIs" dxfId="94" priority="3" operator="equal">
      <formula>0</formula>
    </cfRule>
  </conditionalFormatting>
  <conditionalFormatting sqref="C24:C26">
    <cfRule type="cellIs" dxfId="93" priority="2" operator="equal">
      <formula>0</formula>
    </cfRule>
  </conditionalFormatting>
  <dataValidations count="3">
    <dataValidation type="whole" operator="equal" allowBlank="1" showInputMessage="1" showErrorMessage="1" errorTitle="PLEASE CORRECT" error="Rate is $75 CAD" sqref="B29:B31">
      <formula1>75</formula1>
    </dataValidation>
    <dataValidation type="whole" operator="equal" allowBlank="1" showInputMessage="1" showErrorMessage="1" errorTitle="PLEASE CORRECT" error="Rate is $100 CAD" sqref="B34:B36">
      <formula1>100</formula1>
    </dataValidation>
    <dataValidation type="whole" operator="greaterThan" allowBlank="1" showInputMessage="1" showErrorMessage="1" errorTitle="PLEASE CORRECT" error="Data must be whole number." sqref="C24:C26 C29:C31 C34:C36">
      <formula1>0</formula1>
    </dataValidation>
  </dataValidations>
  <printOptions horizontalCentered="1"/>
  <pageMargins left="0.74803149606299202" right="0.74803149606299202" top="0.39370078740157499" bottom="0.39370078740157499" header="0.511811023622047" footer="0.23622047244094499"/>
  <pageSetup scale="59" firstPageNumber="57" orientation="landscape" useFirstPageNumber="1" horizontalDpi="4294967292" r:id="rId1"/>
  <headerFooter alignWithMargins="0">
    <oddHeader xml:space="preserve">&amp;R
</oddHeader>
  </headerFooter>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showOutlineSymbols="0" zoomScale="80" zoomScaleNormal="80" zoomScaleSheetLayoutView="85" workbookViewId="0">
      <pane ySplit="10" topLeftCell="A11" activePane="bottomLeft" state="frozen"/>
      <selection activeCell="B2" sqref="B2:F2"/>
      <selection pane="bottomLeft" activeCell="A41" sqref="A41:C41"/>
    </sheetView>
  </sheetViews>
  <sheetFormatPr defaultRowHeight="12.75" customHeight="1" x14ac:dyDescent="0.2"/>
  <cols>
    <col min="1" max="1" width="53.5703125" style="6" customWidth="1"/>
    <col min="2" max="3" width="16.7109375" style="6" customWidth="1"/>
    <col min="4" max="4" width="30" style="6" customWidth="1"/>
    <col min="5" max="5" width="56.7109375" style="6" customWidth="1"/>
    <col min="6" max="16384" width="9.140625" style="4"/>
  </cols>
  <sheetData>
    <row r="1" spans="1:5" s="5" customFormat="1" ht="45.75" customHeight="1" x14ac:dyDescent="0.2">
      <c r="A1" s="158" t="s">
        <v>60</v>
      </c>
      <c r="B1" s="159"/>
      <c r="C1" s="159"/>
      <c r="D1" s="159"/>
      <c r="E1" s="160"/>
    </row>
    <row r="2" spans="1:5" ht="26.25" customHeight="1" x14ac:dyDescent="0.2">
      <c r="A2" s="42" t="s">
        <v>50</v>
      </c>
      <c r="B2" s="161" t="str">
        <f>IF('Budget Summary'!B2:F2=0,"",'Budget Summary'!B2:F2)</f>
        <v/>
      </c>
      <c r="C2" s="162"/>
      <c r="D2" s="162"/>
      <c r="E2" s="163"/>
    </row>
    <row r="3" spans="1:5" ht="61.5" customHeight="1" thickBot="1" x14ac:dyDescent="0.25">
      <c r="A3" s="43" t="s">
        <v>13</v>
      </c>
      <c r="B3" s="173" t="s">
        <v>66</v>
      </c>
      <c r="C3" s="174"/>
      <c r="D3" s="174"/>
      <c r="E3" s="175"/>
    </row>
    <row r="4" spans="1:5" s="5" customFormat="1" ht="15" x14ac:dyDescent="0.2">
      <c r="A4" s="180"/>
      <c r="B4" s="181"/>
      <c r="C4" s="181"/>
      <c r="D4" s="181"/>
      <c r="E4" s="182"/>
    </row>
    <row r="5" spans="1:5" s="5" customFormat="1" ht="23.25" customHeight="1" x14ac:dyDescent="0.2">
      <c r="A5" s="184" t="s">
        <v>42</v>
      </c>
      <c r="B5" s="184"/>
      <c r="C5" s="184"/>
      <c r="D5" s="184"/>
      <c r="E5" s="184"/>
    </row>
    <row r="6" spans="1:5" ht="19.5" customHeight="1" x14ac:dyDescent="0.2">
      <c r="A6" s="102" t="s">
        <v>16</v>
      </c>
      <c r="B6" s="47"/>
      <c r="C6" s="7"/>
      <c r="D6" s="7"/>
      <c r="E6" s="8"/>
    </row>
    <row r="7" spans="1:5" ht="19.5" customHeight="1" x14ac:dyDescent="0.2">
      <c r="A7" s="44" t="s">
        <v>17</v>
      </c>
      <c r="B7" s="48"/>
      <c r="C7" s="7"/>
      <c r="D7" s="7"/>
      <c r="E7" s="8"/>
    </row>
    <row r="8" spans="1:5" ht="19.5" customHeight="1" x14ac:dyDescent="0.2">
      <c r="A8" s="44" t="s">
        <v>18</v>
      </c>
      <c r="B8" s="48"/>
      <c r="C8" s="7"/>
      <c r="D8" s="7"/>
      <c r="E8" s="8"/>
    </row>
    <row r="9" spans="1:5" ht="19.5" customHeight="1" thickBot="1" x14ac:dyDescent="0.25">
      <c r="A9" s="97" t="s">
        <v>51</v>
      </c>
      <c r="B9" s="47"/>
      <c r="C9" s="7"/>
      <c r="D9" s="7"/>
      <c r="E9" s="8"/>
    </row>
    <row r="10" spans="1:5" s="1" customFormat="1" ht="29.25" customHeight="1" thickBot="1" x14ac:dyDescent="0.25">
      <c r="A10" s="176" t="s">
        <v>31</v>
      </c>
      <c r="B10" s="177"/>
      <c r="C10" s="178"/>
      <c r="D10" s="46" t="s">
        <v>19</v>
      </c>
      <c r="E10" s="45" t="s">
        <v>35</v>
      </c>
    </row>
    <row r="11" spans="1:5" s="2" customFormat="1" ht="18" customHeight="1" thickTop="1" x14ac:dyDescent="0.2">
      <c r="A11" s="66" t="s">
        <v>52</v>
      </c>
      <c r="B11" s="67"/>
      <c r="C11" s="68"/>
      <c r="D11" s="49"/>
      <c r="E11" s="79"/>
    </row>
    <row r="12" spans="1:5" s="3" customFormat="1" ht="15.75" x14ac:dyDescent="0.2">
      <c r="A12" s="164" t="s">
        <v>0</v>
      </c>
      <c r="B12" s="165"/>
      <c r="C12" s="166"/>
      <c r="D12" s="69"/>
      <c r="E12" s="76"/>
    </row>
    <row r="13" spans="1:5" s="3" customFormat="1" ht="15.75" x14ac:dyDescent="0.2">
      <c r="A13" s="167" t="s">
        <v>1</v>
      </c>
      <c r="B13" s="168"/>
      <c r="C13" s="169"/>
      <c r="D13" s="70"/>
      <c r="E13" s="77"/>
    </row>
    <row r="14" spans="1:5" s="3" customFormat="1" ht="15.75" x14ac:dyDescent="0.2">
      <c r="A14" s="170" t="s">
        <v>11</v>
      </c>
      <c r="B14" s="171"/>
      <c r="C14" s="172"/>
      <c r="D14" s="70"/>
      <c r="E14" s="77"/>
    </row>
    <row r="15" spans="1:5" s="3" customFormat="1" ht="15.75" x14ac:dyDescent="0.2">
      <c r="A15" s="185" t="s">
        <v>12</v>
      </c>
      <c r="B15" s="186"/>
      <c r="C15" s="187"/>
      <c r="D15" s="70"/>
      <c r="E15" s="77"/>
    </row>
    <row r="16" spans="1:5" s="3" customFormat="1" ht="18" customHeight="1" x14ac:dyDescent="0.2">
      <c r="A16" s="183" t="s">
        <v>36</v>
      </c>
      <c r="B16" s="183"/>
      <c r="C16" s="183"/>
      <c r="D16" s="103">
        <f>SUBTOTAL(109,Table2481217222732726[Sum])</f>
        <v>0</v>
      </c>
      <c r="E16" s="109"/>
    </row>
    <row r="17" spans="1:5" s="2" customFormat="1" ht="18" customHeight="1" x14ac:dyDescent="0.2">
      <c r="A17" s="105" t="s">
        <v>44</v>
      </c>
      <c r="B17" s="106"/>
      <c r="C17" s="106"/>
      <c r="D17" s="107"/>
      <c r="E17" s="108"/>
    </row>
    <row r="18" spans="1:5" s="3" customFormat="1" ht="15.75" x14ac:dyDescent="0.2">
      <c r="A18" s="194" t="s">
        <v>2</v>
      </c>
      <c r="B18" s="195"/>
      <c r="C18" s="196"/>
      <c r="D18" s="71"/>
      <c r="E18" s="76"/>
    </row>
    <row r="19" spans="1:5" s="3" customFormat="1" ht="15.75" x14ac:dyDescent="0.2">
      <c r="A19" s="167" t="s">
        <v>3</v>
      </c>
      <c r="B19" s="168"/>
      <c r="C19" s="197"/>
      <c r="D19" s="72"/>
      <c r="E19" s="77"/>
    </row>
    <row r="20" spans="1:5" s="3" customFormat="1" ht="15.75" x14ac:dyDescent="0.2">
      <c r="A20" s="170" t="s">
        <v>4</v>
      </c>
      <c r="B20" s="171"/>
      <c r="C20" s="198"/>
      <c r="D20" s="72"/>
      <c r="E20" s="77"/>
    </row>
    <row r="21" spans="1:5" s="3" customFormat="1" ht="15.75" x14ac:dyDescent="0.2">
      <c r="A21" s="185" t="s">
        <v>29</v>
      </c>
      <c r="B21" s="186"/>
      <c r="C21" s="187"/>
      <c r="D21" s="72"/>
      <c r="E21" s="77"/>
    </row>
    <row r="22" spans="1:5" s="3" customFormat="1" ht="18" customHeight="1" x14ac:dyDescent="0.2">
      <c r="A22" s="183" t="s">
        <v>36</v>
      </c>
      <c r="B22" s="183"/>
      <c r="C22" s="183"/>
      <c r="D22" s="103">
        <f>SUBTOTAL(109,Table2681318232833827[Sum])</f>
        <v>0</v>
      </c>
      <c r="E22" s="109"/>
    </row>
    <row r="23" spans="1:5" s="2" customFormat="1" ht="18" customHeight="1" x14ac:dyDescent="0.2">
      <c r="A23" s="111" t="s">
        <v>43</v>
      </c>
      <c r="B23" s="50" t="s">
        <v>32</v>
      </c>
      <c r="C23" s="51" t="s">
        <v>33</v>
      </c>
      <c r="D23" s="107"/>
      <c r="E23" s="108"/>
    </row>
    <row r="24" spans="1:5" s="3" customFormat="1" ht="15.75" x14ac:dyDescent="0.2">
      <c r="A24" s="52" t="s">
        <v>5</v>
      </c>
      <c r="B24" s="90">
        <v>0</v>
      </c>
      <c r="C24" s="73">
        <v>0</v>
      </c>
      <c r="D24" s="53">
        <f>PRODUCT(Table24791419242934928[[#This Row],[Column1]:[Column2]])</f>
        <v>0</v>
      </c>
      <c r="E24" s="76"/>
    </row>
    <row r="25" spans="1:5" s="3" customFormat="1" ht="15.75" x14ac:dyDescent="0.2">
      <c r="A25" s="54" t="s">
        <v>6</v>
      </c>
      <c r="B25" s="91">
        <v>0</v>
      </c>
      <c r="C25" s="74">
        <v>0</v>
      </c>
      <c r="D25" s="55">
        <f>PRODUCT(Table24791419242934928[[#This Row],[Column1]:[Column2]])</f>
        <v>0</v>
      </c>
      <c r="E25" s="77"/>
    </row>
    <row r="26" spans="1:5" s="3" customFormat="1" ht="15.75" x14ac:dyDescent="0.2">
      <c r="A26" s="56" t="s">
        <v>7</v>
      </c>
      <c r="B26" s="92">
        <v>0</v>
      </c>
      <c r="C26" s="75">
        <v>0</v>
      </c>
      <c r="D26" s="55">
        <f>PRODUCT(Table24791419242934928[[#This Row],[Column1]:[Column2]])</f>
        <v>0</v>
      </c>
      <c r="E26" s="77"/>
    </row>
    <row r="27" spans="1:5" s="3" customFormat="1" ht="18" customHeight="1" x14ac:dyDescent="0.2">
      <c r="A27" s="57" t="s">
        <v>36</v>
      </c>
      <c r="B27" s="58"/>
      <c r="C27" s="59"/>
      <c r="D27" s="110">
        <f>SUBTOTAL(109,Table24791419242934928[Sum])</f>
        <v>0</v>
      </c>
      <c r="E27" s="109"/>
    </row>
    <row r="28" spans="1:5" s="2" customFormat="1" ht="18" customHeight="1" x14ac:dyDescent="0.2">
      <c r="A28" s="60" t="s">
        <v>37</v>
      </c>
      <c r="B28" s="61" t="s">
        <v>32</v>
      </c>
      <c r="C28" s="62" t="s">
        <v>34</v>
      </c>
      <c r="D28" s="107"/>
      <c r="E28" s="108"/>
    </row>
    <row r="29" spans="1:5" s="3" customFormat="1" ht="15.75" x14ac:dyDescent="0.2">
      <c r="A29" s="63" t="s">
        <v>8</v>
      </c>
      <c r="B29" s="93">
        <v>75</v>
      </c>
      <c r="C29" s="73">
        <v>0</v>
      </c>
      <c r="D29" s="53">
        <f>PRODUCT(Table24781015202530351029[[#This Row],[Column1]:[Column2]])</f>
        <v>0</v>
      </c>
      <c r="E29" s="76"/>
    </row>
    <row r="30" spans="1:5" s="3" customFormat="1" ht="15.75" x14ac:dyDescent="0.2">
      <c r="A30" s="63" t="s">
        <v>9</v>
      </c>
      <c r="B30" s="94">
        <v>75</v>
      </c>
      <c r="C30" s="74">
        <v>0</v>
      </c>
      <c r="D30" s="55">
        <f>PRODUCT(Table24781015202530351029[[#This Row],[Column1]:[Column2]])</f>
        <v>0</v>
      </c>
      <c r="E30" s="77"/>
    </row>
    <row r="31" spans="1:5" s="3" customFormat="1" ht="15.75" x14ac:dyDescent="0.2">
      <c r="A31" s="64" t="s">
        <v>10</v>
      </c>
      <c r="B31" s="95">
        <v>75</v>
      </c>
      <c r="C31" s="75">
        <v>0</v>
      </c>
      <c r="D31" s="55">
        <f>PRODUCT(Table24781015202530351029[[#This Row],[Column1]:[Column2]])</f>
        <v>0</v>
      </c>
      <c r="E31" s="77"/>
    </row>
    <row r="32" spans="1:5" s="3" customFormat="1" ht="18" customHeight="1" x14ac:dyDescent="0.2">
      <c r="A32" s="112" t="s">
        <v>36</v>
      </c>
      <c r="B32" s="113"/>
      <c r="C32" s="114"/>
      <c r="D32" s="65">
        <f>SUBTOTAL(109,Table24781015202530351029[Sum])</f>
        <v>0</v>
      </c>
      <c r="E32" s="78"/>
    </row>
    <row r="33" spans="1:5" s="2" customFormat="1" ht="18" customHeight="1" x14ac:dyDescent="0.2">
      <c r="A33" s="111" t="s">
        <v>38</v>
      </c>
      <c r="B33" s="50" t="s">
        <v>32</v>
      </c>
      <c r="C33" s="51" t="s">
        <v>34</v>
      </c>
      <c r="D33" s="107"/>
      <c r="E33" s="108"/>
    </row>
    <row r="34" spans="1:5" s="3" customFormat="1" ht="15.75" x14ac:dyDescent="0.2">
      <c r="A34" s="63" t="s">
        <v>8</v>
      </c>
      <c r="B34" s="93">
        <v>100</v>
      </c>
      <c r="C34" s="73">
        <v>0</v>
      </c>
      <c r="D34" s="53">
        <f>PRODUCT(Table247810152025303510231[[#This Row],[Column1]:[Column2]])</f>
        <v>0</v>
      </c>
      <c r="E34" s="76"/>
    </row>
    <row r="35" spans="1:5" s="3" customFormat="1" ht="15.75" x14ac:dyDescent="0.2">
      <c r="A35" s="63" t="s">
        <v>9</v>
      </c>
      <c r="B35" s="94">
        <v>100</v>
      </c>
      <c r="C35" s="74">
        <v>0</v>
      </c>
      <c r="D35" s="55">
        <f>PRODUCT(Table247810152025303510231[[#This Row],[Column1]:[Column2]])</f>
        <v>0</v>
      </c>
      <c r="E35" s="77"/>
    </row>
    <row r="36" spans="1:5" s="3" customFormat="1" ht="15.75" x14ac:dyDescent="0.2">
      <c r="A36" s="64" t="s">
        <v>10</v>
      </c>
      <c r="B36" s="95">
        <v>100</v>
      </c>
      <c r="C36" s="75">
        <v>0</v>
      </c>
      <c r="D36" s="55">
        <f>PRODUCT(Table247810152025303510231[[#This Row],[Column1]:[Column2]])</f>
        <v>0</v>
      </c>
      <c r="E36" s="77"/>
    </row>
    <row r="37" spans="1:5" s="3" customFormat="1" ht="18" customHeight="1" x14ac:dyDescent="0.2">
      <c r="A37" s="112" t="s">
        <v>36</v>
      </c>
      <c r="B37" s="113"/>
      <c r="C37" s="114"/>
      <c r="D37" s="65">
        <f>SUBTOTAL(109,Table247810152025303510231[Sum])</f>
        <v>0</v>
      </c>
      <c r="E37" s="78"/>
    </row>
    <row r="38" spans="1:5" s="2" customFormat="1" ht="18" customHeight="1" x14ac:dyDescent="0.2">
      <c r="A38" s="105" t="s">
        <v>53</v>
      </c>
      <c r="B38" s="106"/>
      <c r="C38" s="106"/>
      <c r="D38" s="107"/>
      <c r="E38" s="108"/>
    </row>
    <row r="39" spans="1:5" s="3" customFormat="1" ht="18" customHeight="1" x14ac:dyDescent="0.2">
      <c r="A39" s="188"/>
      <c r="B39" s="189"/>
      <c r="C39" s="190"/>
      <c r="D39" s="69"/>
      <c r="E39" s="84"/>
    </row>
    <row r="40" spans="1:5" s="3" customFormat="1" ht="18" customHeight="1" x14ac:dyDescent="0.2">
      <c r="A40" s="191"/>
      <c r="B40" s="192"/>
      <c r="C40" s="193"/>
      <c r="D40" s="100"/>
      <c r="E40" s="85"/>
    </row>
    <row r="41" spans="1:5" s="3" customFormat="1" ht="18" customHeight="1" x14ac:dyDescent="0.2">
      <c r="A41" s="191"/>
      <c r="B41" s="192"/>
      <c r="C41" s="193"/>
      <c r="D41" s="100"/>
      <c r="E41" s="85"/>
    </row>
    <row r="42" spans="1:5" s="3" customFormat="1" ht="18" customHeight="1" x14ac:dyDescent="0.2">
      <c r="A42" s="191"/>
      <c r="B42" s="192"/>
      <c r="C42" s="193"/>
      <c r="D42" s="100"/>
      <c r="E42" s="85"/>
    </row>
    <row r="43" spans="1:5" s="3" customFormat="1" ht="18" customHeight="1" x14ac:dyDescent="0.2">
      <c r="A43" s="188"/>
      <c r="B43" s="189"/>
      <c r="C43" s="190"/>
      <c r="D43" s="100"/>
      <c r="E43" s="85"/>
    </row>
    <row r="44" spans="1:5" s="3" customFormat="1" ht="18" customHeight="1" x14ac:dyDescent="0.2">
      <c r="A44" s="183" t="s">
        <v>36</v>
      </c>
      <c r="B44" s="183"/>
      <c r="C44" s="183"/>
      <c r="D44" s="124">
        <f>SUBTOTAL(109,Table24812172227327832353637[Sum])</f>
        <v>0</v>
      </c>
      <c r="E44" s="109"/>
    </row>
    <row r="45" spans="1:5" s="3" customFormat="1" ht="27.75" customHeight="1" x14ac:dyDescent="0.2">
      <c r="A45" s="179" t="s">
        <v>19</v>
      </c>
      <c r="B45" s="179"/>
      <c r="C45" s="179"/>
      <c r="D45" s="116">
        <f>SUM(D16,D22,D27,D32,D37,D44)</f>
        <v>0</v>
      </c>
      <c r="E45" s="117"/>
    </row>
  </sheetData>
  <sheetProtection sheet="1" objects="1" scenarios="1" insertRows="0" deleteRows="0" selectLockedCells="1"/>
  <mergeCells count="23">
    <mergeCell ref="A45:C45"/>
    <mergeCell ref="A20:C20"/>
    <mergeCell ref="A21:C21"/>
    <mergeCell ref="A22:C22"/>
    <mergeCell ref="A39:C39"/>
    <mergeCell ref="A40:C40"/>
    <mergeCell ref="A43:C43"/>
    <mergeCell ref="A44:C44"/>
    <mergeCell ref="A41:C41"/>
    <mergeCell ref="A42:C42"/>
    <mergeCell ref="A19:C19"/>
    <mergeCell ref="A10:C10"/>
    <mergeCell ref="A12:C12"/>
    <mergeCell ref="A13:C13"/>
    <mergeCell ref="A14:C14"/>
    <mergeCell ref="A15:C15"/>
    <mergeCell ref="A16:C16"/>
    <mergeCell ref="A18:C18"/>
    <mergeCell ref="A1:E1"/>
    <mergeCell ref="B2:E2"/>
    <mergeCell ref="B3:E3"/>
    <mergeCell ref="A4:E4"/>
    <mergeCell ref="A5:E5"/>
  </mergeCells>
  <conditionalFormatting sqref="C29:C31">
    <cfRule type="cellIs" dxfId="47" priority="1" operator="equal">
      <formula>0</formula>
    </cfRule>
  </conditionalFormatting>
  <conditionalFormatting sqref="C24:C26">
    <cfRule type="cellIs" dxfId="46" priority="2" operator="equal">
      <formula>0</formula>
    </cfRule>
  </conditionalFormatting>
  <conditionalFormatting sqref="C34:C36">
    <cfRule type="cellIs" dxfId="45" priority="3" operator="equal">
      <formula>0</formula>
    </cfRule>
  </conditionalFormatting>
  <dataValidations count="3">
    <dataValidation type="whole" operator="equal" allowBlank="1" showInputMessage="1" showErrorMessage="1" errorTitle="PLEASE CORRECT" error="Rate is $75 CAD" sqref="B29:B31">
      <formula1>75</formula1>
    </dataValidation>
    <dataValidation type="whole" operator="equal" allowBlank="1" showInputMessage="1" showErrorMessage="1" errorTitle="PLEASE CORRECT" error="Rate is $100 CAD" sqref="B34:B36">
      <formula1>100</formula1>
    </dataValidation>
    <dataValidation type="whole" operator="greaterThan" allowBlank="1" showInputMessage="1" showErrorMessage="1" errorTitle="PLEASE CORRECT" error="Data must be whole number." sqref="C24:C26 C29:C31 C34:C36">
      <formula1>0</formula1>
    </dataValidation>
  </dataValidations>
  <printOptions horizontalCentered="1"/>
  <pageMargins left="0.74803149606299202" right="0.74803149606299202" top="0.39370078740157499" bottom="0.39370078740157499" header="0.511811023622047" footer="0.23622047244094499"/>
  <pageSetup scale="59" firstPageNumber="57" orientation="landscape" useFirstPageNumber="1" horizontalDpi="4294967292" r:id="rId1"/>
  <headerFooter alignWithMargins="0">
    <oddHeader xml:space="preserve">&amp;R
</oddHeader>
  </headerFooter>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Budget Summary</vt:lpstr>
      <vt:lpstr>Budget - Activity 1</vt:lpstr>
      <vt:lpstr>Budget - Activity 2</vt:lpstr>
      <vt:lpstr>Budget - Activity 3</vt:lpstr>
      <vt:lpstr>Budget - Activity 4</vt:lpstr>
      <vt:lpstr>Budget - Activity 5</vt:lpstr>
      <vt:lpstr>'Budget - Activity 1'!Print_Area</vt:lpstr>
      <vt:lpstr>'Budget - Activity 2'!Print_Area</vt:lpstr>
      <vt:lpstr>'Budget - Activity 3'!Print_Area</vt:lpstr>
      <vt:lpstr>'Budget - Activity 4'!Print_Area</vt:lpstr>
      <vt:lpstr>'Budget - Activity 5'!Print_Area</vt:lpstr>
      <vt:lpstr>'Budget Summary'!Print_Area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Gibson (OMDC)</dc:creator>
  <cp:lastModifiedBy>Paige Guscott</cp:lastModifiedBy>
  <cp:lastPrinted>2023-04-11T20:41:14Z</cp:lastPrinted>
  <dcterms:created xsi:type="dcterms:W3CDTF">1996-12-06T11:20:07Z</dcterms:created>
  <dcterms:modified xsi:type="dcterms:W3CDTF">2025-04-11T15:11:40Z</dcterms:modified>
</cp:coreProperties>
</file>